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Korisnik\Desktop\PROVEDBENI PROGRAMI\3_Tehnička pomoć\7_Zemunik Donji\Konačno\2_od 24. studenoga\"/>
    </mc:Choice>
  </mc:AlternateContent>
  <xr:revisionPtr revIDLastSave="0" documentId="13_ncr:1_{742988D4-FFA0-427A-8F64-0A5B366E9019}" xr6:coauthVersionLast="47" xr6:coauthVersionMax="47" xr10:uidLastSave="{00000000-0000-0000-0000-000000000000}"/>
  <bookViews>
    <workbookView xWindow="-108" yWindow="-108" windowWidth="23256" windowHeight="12576"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Općina Zemunik Donji" sheetId="28" r:id="rId6"/>
    <sheet name="PRILOG 1 - sve mjere Plana ZŽ" sheetId="34" r:id="rId7"/>
    <sheet name="MJERE IZ DJELOKRUGA JLS" sheetId="31" r:id="rId8"/>
    <sheet name="POKAZATELJI ISHODA" sheetId="1" state="hidden" r:id="rId9"/>
    <sheet name="IZVJEĆE MJERE" sheetId="3" state="hidden" r:id="rId10"/>
    <sheet name="IZVJEŠĆE CILJEVI" sheetId="5" state="hidden" r:id="rId11"/>
    <sheet name="TABLICA RIZIKA" sheetId="13" state="hidden" r:id="rId12"/>
  </sheets>
  <definedNames>
    <definedName name="_xlnm._FilterDatabase" localSheetId="5" hidden="1">'PRILOG 1 - Općina Zemunik Donji'!$A$5:$W$260</definedName>
    <definedName name="_xlnm._FilterDatabase" localSheetId="6" hidden="1">'PRILOG 1 - sve mjere Plana ZŽ'!$A$5:$W$260</definedName>
    <definedName name="_Hlk76303549" localSheetId="7">'MJERE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9">'IZVJEĆE MJERE'!$3:$5</definedName>
    <definedName name="_xlnm.Print_Titles" localSheetId="3">'OSTALE MJERE'!$6:$7</definedName>
    <definedName name="_xlnm.Print_Area" localSheetId="2">'INVESTICIJSKE MJERE'!$A$1:$H$28</definedName>
    <definedName name="_xlnm.Print_Area" localSheetId="9">'IZVJEĆE MJERE'!$A$1:$N$53</definedName>
    <definedName name="_xlnm.Print_Area" localSheetId="10">'IZVJEŠĆE CILJEVI'!$A$1:$H$25</definedName>
    <definedName name="_xlnm.Print_Area" localSheetId="3">'OSTALE MJERE'!$A$1:$J$28</definedName>
    <definedName name="_xlnm.Print_Area" localSheetId="8">'POKAZATELJI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0" i="28" l="1"/>
  <c r="G21" i="28"/>
  <c r="G165" i="28"/>
  <c r="G177" i="28"/>
  <c r="G120" i="28"/>
  <c r="G135" i="28"/>
  <c r="G45" i="28"/>
  <c r="G162" i="28"/>
  <c r="G54" i="28"/>
  <c r="G42" i="28"/>
  <c r="G90" i="28"/>
  <c r="G144" i="28"/>
  <c r="G105" i="28"/>
  <c r="G171" i="28"/>
  <c r="G123" i="28"/>
  <c r="G129" i="28"/>
  <c r="G174" i="28" l="1"/>
  <c r="G168" i="28"/>
  <c r="G141" i="28"/>
  <c r="G63" i="28"/>
  <c r="G72" i="28"/>
  <c r="G93" i="28"/>
  <c r="G96" i="28"/>
  <c r="G108" i="28"/>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Korisnik</author>
  </authors>
  <commentList>
    <comment ref="A3" authorId="0" shapeId="0" xr:uid="{C8E0EC8F-F377-4D42-8EE0-E5A6E8F8B079}">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DA1F19A4-02EA-439A-B7BC-2816F23C8945}">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7B4C9031-82AC-42F3-86B6-0863FF9CEA23}">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3CE98BE9-0036-48C9-9E82-59F660936FB2}">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4947AB12-D46F-4F36-A46A-9DEBB0CE8CC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5371AAF8-9411-4AE6-AC63-998D7B55D5E6}">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5C5A610A-4FAD-46FD-9C20-16109D4CE4EB}">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64E9B42A-D71B-4602-8B95-9C3039AD5647}">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4D62F296-E21D-4CDB-8C83-36A564481538}">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0E344C61-A3CE-41F4-A457-021B7C504F3E}">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A8042BFF-A483-4870-9786-3BB0901A4685}">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B6142A84-2519-4F0E-A2A4-CEA40A23D544}">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C7B329A9-A852-4AC2-8F65-AB586D2DC59F}">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A7B9D4A1-995A-4EA6-9CB5-A6AE7F77A0A3}">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FD774F60-F5A0-4E5F-90B9-7F1B294B4E55}">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572294AA-BA6D-4A84-879C-0A66FF22A546}">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E0DD67EB-0FAE-4C83-9B43-78FB82AEDDE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CA3D5D48-5853-4928-A0B6-065EE1DD5A94}">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C3675C71-C315-4BBE-B93F-8DD98DF5B718}">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C2294AE3-AE95-4D6F-9CEF-15BF6F3EB6AB}">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C4CEB1F2-F410-460B-BE47-616D735C890F}">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2E97372F-20F7-4C05-96A4-F37703ADAF4E}">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4A32EE24-6703-4544-9AEE-EF8DE4A4BEDB}">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D7C812C-C197-44C2-8DC9-FF20301E3078}">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 ref="N90" authorId="2" shapeId="0" xr:uid="{7D5FBCF2-FCB1-4AD4-93F4-D9BEC920643F}">
      <text>
        <r>
          <rPr>
            <b/>
            <sz val="9"/>
            <color indexed="81"/>
            <rFont val="Segoe UI"/>
            <family val="2"/>
            <charset val="238"/>
          </rPr>
          <t>Korisnik:</t>
        </r>
        <r>
          <rPr>
            <sz val="9"/>
            <color indexed="81"/>
            <rFont val="Segoe UI"/>
            <family val="2"/>
            <charset val="238"/>
          </rPr>
          <t xml:space="preserve">
Ovisi o ulaganjima Općine i povezanih javnopravnih tijela u projekte digitalizacije i informatizacije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<sst xmlns="http://schemas.openxmlformats.org/spreadsheetml/2006/main" count="1212" uniqueCount="543">
  <si>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</si>
  <si>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</si>
  <si>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</si>
  <si>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</si>
  <si>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</si>
  <si>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</si>
  <si>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</si>
  <si>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</si>
  <si>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</si>
  <si>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</si>
  <si>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</si>
  <si>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</si>
  <si>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</si>
  <si>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</si>
  <si>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</si>
  <si>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</si>
  <si>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</si>
  <si>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</si>
  <si>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</si>
  <si>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</si>
  <si>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</si>
  <si>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</si>
  <si>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</si>
  <si>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</si>
  <si>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</si>
  <si>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</si>
  <si>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</si>
  <si>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</si>
  <si>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</si>
  <si>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</si>
  <si>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</si>
  <si>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</si>
  <si>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</si>
  <si>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</si>
  <si>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</si>
  <si>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</si>
  <si>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</si>
  <si>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</si>
  <si>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</si>
  <si>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</si>
  <si>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</si>
  <si>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</si>
  <si>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</si>
  <si>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</si>
  <si>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</si>
  <si>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</si>
  <si>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</si>
  <si>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</si>
  <si>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</si>
  <si>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</si>
  <si>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</si>
  <si>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</si>
  <si>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</si>
  <si>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</si>
  <si>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</si>
  <si>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</si>
  <si>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</si>
  <si>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</si>
  <si>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</si>
  <si>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</si>
  <si>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</si>
  <si>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</si>
  <si>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</si>
  <si>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</si>
  <si>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</si>
  <si>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</si>
  <si>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</si>
  <si>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</si>
  <si>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</si>
  <si>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</si>
  <si>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</si>
  <si>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</si>
  <si>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</si>
  <si>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</si>
  <si>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</si>
  <si>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</si>
  <si>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</si>
  <si>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</si>
  <si>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</si>
  <si>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</si>
  <si>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</si>
  <si>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</si>
  <si>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</si>
  <si>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</si>
  <si>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</si>
  <si>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</si>
  <si>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</si>
  <si>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</si>
  <si>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</si>
  <si>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</si>
  <si>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</si>
  <si>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</si>
  <si>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</si>
  <si>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</si>
  <si>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</si>
  <si>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</si>
  <si>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</si>
  <si>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</si>
  <si>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</si>
  <si>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</si>
  <si>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</si>
  <si>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</si>
  <si>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</si>
  <si>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</si>
  <si>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</si>
  <si>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</si>
  <si>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</si>
  <si>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</si>
  <si>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</si>
  <si>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</si>
  <si>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</si>
  <si>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</si>
  <si>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</si>
  <si>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</si>
  <si>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</si>
  <si>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</si>
  <si>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</si>
  <si>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</si>
  <si>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</si>
  <si>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</si>
  <si>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</si>
  <si>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</si>
  <si>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</si>
  <si>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</si>
  <si>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</si>
  <si>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</si>
  <si>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</si>
  <si>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</si>
  <si>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</si>
  <si>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</si>
  <si>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</si>
  <si>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</si>
  <si>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</si>
  <si>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</si>
  <si>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</si>
  <si>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</si>
  <si>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</si>
  <si>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</si>
  <si>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</si>
  <si>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</si>
  <si>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</si>
  <si>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</si>
  <si>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</si>
  <si>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</si>
  <si>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</si>
  <si>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</si>
  <si>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</si>
  <si>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</si>
  <si>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</si>
  <si>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</si>
  <si>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</si>
  <si>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</si>
  <si>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</si>
  <si>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</si>
  <si>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</si>
  <si>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</si>
  <si>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</si>
  <si>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</si>
  <si>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</si>
  <si>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</si>
  <si>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</si>
  <si>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</si>
  <si>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</si>
  <si>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</si>
  <si>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</si>
  <si>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</si>
  <si>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</si>
  <si>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</si>
  <si>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</si>
  <si>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</si>
  <si>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</si>
  <si>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</si>
  <si>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</si>
  <si>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</si>
  <si>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</si>
  <si>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</si>
  <si>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</si>
  <si>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</si>
  <si>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</si>
  <si>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</si>
  <si>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</si>
  <si>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</si>
  <si>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</si>
  <si>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</si>
  <si>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</si>
  <si>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</si>
  <si>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</si>
  <si>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</si>
  <si>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</si>
  <si>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</si>
  <si>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</si>
  <si>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</si>
  <si>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</si>
  <si>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</si>
  <si>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</si>
  <si>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</si>
  <si>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</si>
  <si>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</si>
  <si>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</si>
  <si>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</si>
  <si>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</si>
  <si>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</si>
  <si>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</si>
  <si>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</si>
  <si>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</si>
  <si>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</si>
  <si>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</si>
  <si>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</si>
  <si>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</si>
  <si>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</si>
  <si>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</si>
  <si>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</si>
  <si>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</si>
  <si>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</si>
  <si>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</si>
  <si>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</si>
  <si>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</si>
  <si>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</si>
  <si>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</si>
  <si>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</si>
  <si>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</si>
  <si>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</si>
  <si>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</si>
  <si>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</si>
  <si>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</si>
  <si>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</si>
  <si>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</si>
  <si>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</si>
  <si>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</si>
  <si>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</si>
  <si>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</si>
  <si>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</si>
  <si>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</si>
  <si>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</si>
  <si>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</si>
  <si>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</si>
  <si>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</si>
  <si>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</si>
  <si>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</si>
  <si>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</si>
  <si>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</si>
  <si>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</si>
  <si>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</si>
  <si>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</si>
  <si>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</si>
  <si>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</si>
  <si>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</si>
  <si>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</si>
  <si>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</si>
  <si>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</si>
  <si>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</si>
  <si>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</si>
  <si>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</si>
  <si>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</si>
  <si>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NACIONALNA RAZVOJNA STRATEGIJA REPUBLIKE HRVATSKE DO 2030.</t>
  </si>
  <si>
    <t>SC.1. KONKURENTNO I INOVATIVNO GOSPODARSTVO</t>
  </si>
  <si>
    <t>SC.2. OBRAZOVANI I ZAPOSLENI LJUDI</t>
  </si>
  <si>
    <t xml:space="preserve">SC.3. UČINKOVITO I DJELOTVORNO PRAVOSUĐE, JAVNA UPRAVA I UPRAVLJANJE DRŽAVNOM IMOVINOM </t>
  </si>
  <si>
    <t>SC.5. ZDRAV, AKTIVAN I KVALITETAN ŽIVOT</t>
  </si>
  <si>
    <t>SC.6. DEMOGRAFSKA REVITALIZACIJA I BOLJI POLOŽAJ OBITELJI</t>
  </si>
  <si>
    <t xml:space="preserve">SC.7. SIGURNOST ZA STABILAN RAZVOJ </t>
  </si>
  <si>
    <t xml:space="preserve">SC.8. EKOLOŠKA I ENERGETSKA TRANZICIJA ZA KLIMATSKU NEUTRALNOST </t>
  </si>
  <si>
    <t>SC.9. SAMODOSTATNOST U HRANI I RAZVOJ BIOGOSPODARSTVA</t>
  </si>
  <si>
    <t>SC.10. ODRŽIVA MOBILNOST</t>
  </si>
  <si>
    <t xml:space="preserve">SC.11. DIGITALNA TRANZICIJA DRUŠTVA I GOSPODARSTVA </t>
  </si>
  <si>
    <t xml:space="preserve">SC.12. RAZVOJ POTPOMOGNUTIH PODRUČJA I PODRUČJA S RAZVOJNIM POSEBNOSTIMA </t>
  </si>
  <si>
    <t xml:space="preserve">SC.13. JAČANJE REGIONALNE KONKURENTNOSTI </t>
  </si>
  <si>
    <t>Mjera 1.1. Razvoj i unaprjeđenje regionalne infrastrukture u cilju jačanja atraktivnosti regija za privlačenje investicija</t>
  </si>
  <si>
    <t>Mjera 1.2.: Stvaranje poticajnog poslovnog okruženja za razvoj proizvodnog sektora i sektora više i visoke dodane vrijednosti</t>
  </si>
  <si>
    <t>Mjera 1.3.: Uvođenje zelenih tehnologija, modernizacija i dekarbonizacija proizvodnog sektora</t>
  </si>
  <si>
    <t>Mjera 1.4.: Poticanje novih investicija u svrhu kreiranja i komercijalizacije novih finalnih proizvoda i povećanja izvoza</t>
  </si>
  <si>
    <t>Mjera 1.5. Razvoj pametnih vještina za industrijsku tranziciju</t>
  </si>
  <si>
    <t>Mjera 2.1.: Razvoj, modernizacija i jačanje kapaciteta poduzetničke infrastrukture i potpornih institucija</t>
  </si>
  <si>
    <t xml:space="preserve">Mjera 2.2.: Uspostava potpornih modela za olakšanje pristupa internacionalizaciji i financiranju razvoja i komercijalizacije novih proizvoda 
</t>
  </si>
  <si>
    <t>Mjera 2.3.: Poticanje digitalizacije i modernizacije poslovnih i proizvodnih procesa</t>
  </si>
  <si>
    <t>Mjera 2.4.: Razvoj društvenog poduzetništva i poticanje poduzetništva žena i mladih</t>
  </si>
  <si>
    <t>Mjera 3.1.: Jačanje kapaciteta znanstveno-istraživačkih institucija</t>
  </si>
  <si>
    <t xml:space="preserve">Mjera 3.2.: Jačanje znanstvenoistraživačke dimenzije poslovnog sektora </t>
  </si>
  <si>
    <t>Mjera 3.3. Jačanje i razvoj kapaciteta sustava za transfer znanja i tehnologija</t>
  </si>
  <si>
    <t>Mjera 4.1.: Razvoj sustava upravljanja destinacijom</t>
  </si>
  <si>
    <t>Mjera 4.2.: Razvoj i unaprjeđenje turističke infrastrukture</t>
  </si>
  <si>
    <t>Mjera 4.3.: Razvoj ključnih specifičnih oblika turizma</t>
  </si>
  <si>
    <t>Mjera 4.4. Povećanje prepoznatljivosti destinacije</t>
  </si>
  <si>
    <t>Mjera 5.1.: Unapređenje sustava upravljanja, očuvanja i valorizacije kulturne i povijesne baštine</t>
  </si>
  <si>
    <t xml:space="preserve">
Mjera 5.2.: Jačanje financijskih, institucionalnih i ljudskih resursa u kulturi i kreativnim industrijama
</t>
  </si>
  <si>
    <t>Mjera 5.4.: Poboljšanje kvalitete i dostupnosti kulturnih sadržaja izvan urbanih područja</t>
  </si>
  <si>
    <t>Mjera 5.5.: Razvoj medija i medijske pismenosti</t>
  </si>
  <si>
    <t>Mjera 6.1.: Unaprjeđenje obrazovne infrastrukture (obrazovni objekti, sportski objekti, učionice)</t>
  </si>
  <si>
    <t xml:space="preserve">Mjera 6.2.: Povećanje dostupnosti i osiguravanje jednakih uvjeta za sudjelovanje u programima ranog i predškolskog odgoja te svim razinama obrazovanja 
</t>
  </si>
  <si>
    <t>Mjera 6.4.: Daljnji razvoj regionalnih centara kompetentnosti i unaprjeđenje kvalitete strukovnog obrazovanja</t>
  </si>
  <si>
    <t>Mjera 6.5.: Poticanje razvoja obrazovnih programa kroz prekvalifikaciju, doškolovanje i osposobljavanje</t>
  </si>
  <si>
    <t>Mjera 6.7.: Podrška osposobljavanju i integraciji teško zapošljivih skupina u tržište rada</t>
  </si>
  <si>
    <t>Mjera 7.3.: Razvoj civilnog društva i osnaženje kapaciteta i suradnje među svim akterima razvoja</t>
  </si>
  <si>
    <t xml:space="preserve">Mjera 7.4.: Jačanje kapaciteta za učinkovito korištenje fondova EU te pripremu i provedbu razvojnih projekata 
</t>
  </si>
  <si>
    <t>Mjera 7.5.: Poticanje snažnije međuregionalne i međunarodne suradnje</t>
  </si>
  <si>
    <t>Mjera 8.1.: Razvoj i modernizacija zdravstvene infrastrukture i usluga u skladu sa standardima kvalitete i potrebama zajednice, i razvoj telemedicine</t>
  </si>
  <si>
    <t xml:space="preserve">Mjera 8.3.: Daljnji razvoj i provedba programa promocije zdravlja, prevencije i ranog otkrivanja bolesti te programa prevencije u sustavu socijalne skrbi
</t>
  </si>
  <si>
    <t xml:space="preserve">Mjera 8.4.: Razvoj i primjena modela osiguravanja dostatne zdravstvene radne snage te popunjavanje mreže javno zdravstvenog sustava na otocima i u ruralnom području 
</t>
  </si>
  <si>
    <t>Mjera 8.5.: Unaprjeđenje razine zdravstvene zaštite i socijalne skrbi na otocima i u ruralnim područjima</t>
  </si>
  <si>
    <t>Mjera 9.1.: Unaprjeđenje sportske infrastrukture i sustava za konkurentan natjecateljski sport</t>
  </si>
  <si>
    <t>Mjera. 9.2. Unaprjeđenje sportske infrastrukture i sustava predškolskog, školskog i akademskog sporta</t>
  </si>
  <si>
    <t>Mjera 9.3.: Poticanje i unaprjeđenje dostupnosti rekreacije i tjelesnog vježbanja građana</t>
  </si>
  <si>
    <t xml:space="preserve">Mjera 10.1.: Razvoj i unaprjeđenje sustava potpora i programa temeljenim na istraživanju životnih navika i stavova mladih obitelji o demografskim kretanjima u Zadarskoj županiji
</t>
  </si>
  <si>
    <t xml:space="preserve">Mjera 10.2.: Unaprjeđenje dostupnosti društvene infrastrukture za mlade i obitelji </t>
  </si>
  <si>
    <t xml:space="preserve">Mjera 11.1.: Jačanje kapaciteta sigurnosnih službi i sustava civilne zaštite kroz ulaganja u razvoj infrastrukture i primjenu novih tehnika i tehnologija
</t>
  </si>
  <si>
    <t>Mjera 11.3.: Povećanje djelotvornosti sustava za provedbu prevencije i smanjenja rizika te djelotvornosti odgovara kod katastrofa i tehničko-tehnoloških ugroza</t>
  </si>
  <si>
    <t>Mjera 12.1.: Unapređenje sustava za praćenje stanja i zaštitu svih okolišnih sastavnica (zrak, vode, more, tlo, krajobraz, biljni i životinjski svijet te zemljina kamena kora)</t>
  </si>
  <si>
    <t>Mjera 12.2.: Unapređenje sustava upravljanja, očuvanja i valorizacije prirodne baštine</t>
  </si>
  <si>
    <t>Mjera 12.3.: Potpore očuvanju bioraznolikosti zaštićenih područja i područja Natura 2000  -ciljnih vrsta i stanišnih tipova</t>
  </si>
  <si>
    <t>Mjera 12.4.: Integralno upravljanje morem i obalnim područjem</t>
  </si>
  <si>
    <t>Mjera 12.5.: Poticanje kružnog gospodarenja prostorom i zgradama (brownfield investicija)</t>
  </si>
  <si>
    <t>Mjera 12.6.: Razvoj zelene infrastrukture na urbanim područjima i stvaranje zelenih gradova</t>
  </si>
  <si>
    <t>Mjera 13.1.: Unaprjeđenje sustava gospodarenja komunalnim otpadom i poticanje prijelaza na kružno gospodarstvo</t>
  </si>
  <si>
    <t>Mjera 13.2.: Unaprjeđenje kvalitete i održivo upravljanje sustava vodoopskrbe i odvodnje (vodnog gospodarstva)</t>
  </si>
  <si>
    <t>Mjera 13.3.: Unaprjeđenje kvalitete i razvoj male komunalne infrastrukture i usluga</t>
  </si>
  <si>
    <t>Mjera 14.1.: Unapređenje, modernizacija i razvoj energetske infrastrukture i sustava energoopskrbe</t>
  </si>
  <si>
    <t>Mjera 14.2.: Povećanje energetske učinkovitosti infrastrukture i zgrada u javnom i privatnom sektoru</t>
  </si>
  <si>
    <t>Mjera 14.3.: Poticanje i povećanje korištenja obnovljivih izvora energije u javnom i privatnom sektoru</t>
  </si>
  <si>
    <t xml:space="preserve">Mjera 14.4.: Poticanje inovacija u energetskom sektoru i prijelaza na čiste tehnologije </t>
  </si>
  <si>
    <t>Mjera 15.1.: Razvoj potporne infrastrukture za potrebe poljoprivredne proizvodnje</t>
  </si>
  <si>
    <t>Mjera 15.2.: Poticanje uvođenja novih tehnologija i proizvodnih praksi za potrebe povećanja otpornosti, produktivnosti i  održivosti poljoprivredne proizvodnje i prerade</t>
  </si>
  <si>
    <t>Mjera 15.3.: Poticanje ulaganja u ekološku proizvodnju i zaštitu autohtonih poljoprivrednih proizvoda, sorti i pasmina</t>
  </si>
  <si>
    <t xml:space="preserve">Mjera 15.4.: Potpore organiziranju i udruživanju poljoprivrednih proizvođača u svrhu integracije poljoprivredno-prehrambene u lance vrijednosti </t>
  </si>
  <si>
    <t>Mjera 16.1.: Razvoj potporne infrastrukture i suprastrukture za potrebe sektora ribarstva i akvakulture</t>
  </si>
  <si>
    <t xml:space="preserve">Mjera 16.2.: Poticanje uvođenja novih tehnologija i ekoloških praksi za potrebe povećanja otpornosti i održivosti sektora ribarstva i akvakulture </t>
  </si>
  <si>
    <t xml:space="preserve">Mjera 16.3.: Potpore organiziranju i udruživanju u sektoru ribarstva uz povezivanje sa sektorom prerade </t>
  </si>
  <si>
    <t>Mjera 17.1.: Razvoj i unaprjeđenje Zračne luke Zadar i uspostava mreže helidroma</t>
  </si>
  <si>
    <t>Mjera 17.3.: Razvoj i unaprjeđenje mreže pomorske infrastrukture i usluga</t>
  </si>
  <si>
    <t xml:space="preserve">Mjera 17.4.: Poticanje razvoja intermodalnog prijevoza i uspostava multimodalnog prometnog čvorišta
</t>
  </si>
  <si>
    <t xml:space="preserve">Mjera 17.5.: Uvođenje sustava integriranog prijevoza putnika i poticanje primjene ekološki prihvatljivih prometnih rješenja 
</t>
  </si>
  <si>
    <t>Mjera 17.6.: Podizanje razine učinkovitosti i funkcionalnosti prometnog sustava u turističkoj sezoni i u otežavajućim vremenskim uvjetima</t>
  </si>
  <si>
    <t>Mjera 17.7.: Unapređenje međuotočne povezanosti i povezanosti otoka i kontinentskog zaleđa s funkcijama glavnih gravitacijskih centara u Županiji</t>
  </si>
  <si>
    <t>Mjera 18.1.: Razvoj i izgradnja širokopojasne infrastrukture i elektroničkih komunikacijskih mreža vrlo velikog kapaciteta</t>
  </si>
  <si>
    <t>Mjera 18.2.: Podizanje digitalnih kompetencija i stvaranje uvjeta za digitalnu transformaciju i primjenu naprednih tehnologija u gospodarstvu i društvu</t>
  </si>
  <si>
    <t>Mjera 19.1.: Demografska i gospodarska revitalizacija potpomognutih i brdsko-planinskih područja</t>
  </si>
  <si>
    <t>Mjera 19.2.: Demografska i gospodarska revitalizacija ruralnih područja i razvoj pametnih sela</t>
  </si>
  <si>
    <t>Mjera 19.3.: Održivi razvoj otočnih prioritetnih područja i razvoj pametnih otoka</t>
  </si>
  <si>
    <t>Mjera 20.1.: Primjena regionalne inovacijske politike i stvaranje regionalnog inovacijskog sustava (RIS)</t>
  </si>
  <si>
    <t>Mjera 20.2.: Unaprjeđenje regionalnog eko i inovacijskih sustava za poduzetnike</t>
  </si>
  <si>
    <t xml:space="preserve">Mjera 20.3.: Jačanje pozicije regionalnog gospodarstva u globalnim lancima vrijednosti kroz uvođenje strukturnih promjena
</t>
  </si>
  <si>
    <t>Mjera 20.4.: Turistička valorizacija prirodne i kulturne baštine</t>
  </si>
  <si>
    <t>Mjera 20.5.:Teritorijalno brendiranje i promocija regionalnoga gospodarstva</t>
  </si>
  <si>
    <t>Mjera 20.6.: Održivi razvoj urbanih područja i razvoj pametnih gradova</t>
  </si>
  <si>
    <t>Glavni program B01 POSLOVANJE UPRAVNOG ODJELA
Program 1000 POSLOVANJE UPRAVNOG ODJELA</t>
  </si>
  <si>
    <t>Glavni program C01 ODRŽAVANJE KOMUNALNE INFRASTRUKTURE
Program 1000 ODRŽAVANJE KOMUNALNE INFRASTRUKTURE</t>
  </si>
  <si>
    <t xml:space="preserve">Aktivnost A100004 ODRŽAVANJE JAVNIH POVRŠINA,ASFALTNIH I MAKADAM PUTEVA
Kapitalni projekt K100003 IZGRADNJA NOGOSTUPA I REKONSTRUKCIJA NERAZVRSTANIH CESTA
</t>
  </si>
  <si>
    <t>Kapitalni projekt K100004 IZGRADNJA KOMUNALNE INFRASTRUKTURE- INFRASTR.VODOVI</t>
  </si>
  <si>
    <t>Aktivnost A100006 OPSKRBA VODOM
Aktivnost A100007 REKONSTRUKCIJA VODNIH GRAĐEVINA
Kapitalni projekt K100009 IZGRADNJA KANALIZACIJE
Kapitalni projekt K100013 IZGRADNJA VODOVODNE MREŽE (ogranak)</t>
  </si>
  <si>
    <t xml:space="preserve">Mjera 17.2.: Unapređenje infrastrukture i organizacije cestovnog prometa i prometa u mirovanju
</t>
  </si>
  <si>
    <t>Aktivnost A100009 UKLANJANJE OTPADA
Kapitalni projekt K100017 IZGRADNJA RECIKLAŽNOG DVORIŠTA</t>
  </si>
  <si>
    <t>Glavni program G01 ZAŠTITA OD POŽARA
Program 1000 ZAŠTITA OD POŽARA</t>
  </si>
  <si>
    <t>Aktivnost A100001 PROTUPOŽARNA ZAŠTITA</t>
  </si>
  <si>
    <t>Aktivnost A100002 ŠPORTSKA NATJECANJA
Kapitalni projekt K100001 IZGRADNJA ŠPORTSKE DVORANE
Kapitalni projekt K100003 IZGRADNJA ŠPORTSKOG CENTRA</t>
  </si>
  <si>
    <t>Glavni program J01 JAVNE POTREBE U KULTURI
Program 1000 JAVNE POTREBE U KULTURI</t>
  </si>
  <si>
    <t xml:space="preserve">Mjera 6.3.: Unaprjeđenje visokog obrazovanja i jačanje prepoznatljivosti Zadra kao sveučilišnog grada
</t>
  </si>
  <si>
    <t xml:space="preserve">Mjera 6.6.: Poticanje suradnje i jačanje sustava, programa i mjera za unaprjeđenje regionalnog tržišta rada i poticanje samozapošljavanja
</t>
  </si>
  <si>
    <t>Glavni program N01 PROGRAM SOCIJALNE SKRBI
Program 1000 OPĆINSKI PROGRAM SOCIJALNE SKRBI</t>
  </si>
  <si>
    <t>Aktivnost A100001 POMOĆ SOCIJALNO UGROŽENIM KATEGOR.STANOVNIŠTVA
Aktivnost A100002 POMOĆ SOCIJALNO UGROŽENIM KATEGOR.STANOVNIŠTVA</t>
  </si>
  <si>
    <t>Aktivnost A100001 STIPENDIJE UČENICIMA I STUDENTIMA
Aktivnost A100002 SUFINANCIRANJE JAVNOG PRIJEVOZA SREDNJOŠKOLCIMA
Aktivnost A100003 SUFINANCIRANJE UDŽBENIKA OSNOVNOŠKOLCIMA
Aktivnost A100001 DJEČJI VRTIĆ "ZVJEZDICE" ZEMUNIK DONJI</t>
  </si>
  <si>
    <t>Općina Zemunik Donji
Jedinstveni upravni odjel</t>
  </si>
  <si>
    <t>Aktivnost A100001 SLUŽBE JAVNOG ZDRAVSTVA</t>
  </si>
  <si>
    <t>Glavni program I01 JAVNE POTREBE U ŠPORTU
Program 1000 JAVNE POTREBE U ŠPORTU</t>
  </si>
  <si>
    <t>Glavni program H01 ZAŠTITA I SPAŠAVANJE STANOVNIŠTVA I MATERIJALNIH DOBARA
Program 1000 ZAŠTITA I SPAŠAVANJE STANOVNIŠTVA I MATERIJALNIH DOBARA</t>
  </si>
  <si>
    <t>Aktivnost A100001 CIVILNA ZAŠTITA
Aktivnost A100002 GORSKA SLUŽBA SPAŠAVANJA
Kapitalni projekt K100001 OPREMA ZA ZAŠTITU I SPAŠAVANJE</t>
  </si>
  <si>
    <t xml:space="preserve">Općina Zemunik Donji
Jedinstveni upravni odjel
</t>
  </si>
  <si>
    <t>Aktivnost A100001 POSLOVANJE UPRAVNOG ODJELA
Aktivnost A100002 MATERIJALNI RASHODI ZA ZAPOSLENE</t>
  </si>
  <si>
    <t>Aktivnost A100001 POSLOVANJE OPĆINSKOG VIJEĆA
Aktivnost A100102 PROSLAVA DANA OPĆINE
Aktivnost A100103 PROVEDBA IZBORA-MJESNI ODBORI
Aktivnost A100107 PROSLAVA DANA OBRANE ZEMUNIKA
Aktivnost A100003 UREDSKI MATERIJAL I OSTALI MATERIJALNI RASHODI
Aktivnost A100004 RASHODI ZA MATERIJAL I SIROVINE
Aktivnost A100007 RASHODI ZA USLUGE
Aktivnost A100009 RASHODI ZA USLUGE PROMIDŽBE I INFORMIRANJA
Aktivnost A100010 RASHODI ZA INTELEKTUALNE USLUGE
Aktivnost A100012 RASHODI ZA RAČUNALNE USLUGE
Aktivnost A100002 OTPLATA ZAJMA PRIMLJENE GLAVNICE OD BANAKA
Aktivnost A100013 RASHODI ZA USLUGE TISKANJA I REGISTRACIJE
Aktivnost A100015 OSTALI RASHODI POSLOVANJA
Aktivnost A100016 FINANCIJSKI RASHODI
Kapitalni projekt K100008 INFORMATIZACIJA
Kapitalni projekt K100007 KOMUNIKACIJSKA OPREMA
Aktivnost A100011 RASHODI DRŽAVNE GEODETSKE IZMJERE</t>
  </si>
  <si>
    <t>Glavni program D01 IZGRADNJA KOMUNALNE INFRASTRUKTURE
Program 1000 IZGRADNJA KOMUNALNE INFRASTRUKTURE</t>
  </si>
  <si>
    <t>Glavni program C01 ODRŽAVANJE KOMUNALNE INFRASTRUKTURE
Program 1000 ODRŽAVANJE KOMUNALNE INFRASTRUKTURE
Glavni program D01 IZGRADNJA KOMUNALNE INFRASTRUKTURE
Program 1000 IZGRADNJA KOMUNALNE INFRASTRUKTURE</t>
  </si>
  <si>
    <t xml:space="preserve">Aktivnost A100001 FINANCIRANJE RADA ŠPORTSKIH UDRUGA
Kapitalni projekt K100009 IZGRADNJA DRUŠTVENIH PROSTORIJA NA SPORTSKO REKREACIJSKOM CENTRU U ZEMUNIKU GORNJEM
</t>
  </si>
  <si>
    <t xml:space="preserve">Aktivnost A100104 DONACIJE POLITIČKIM STRANKAMA
Aktivnost A100105 VIJEĆE NACIONALNIH MANJINA
Aktivnost A100019 TEKUĆE DONACIJE VJERSKIM ZAJEDNICAMA
Aktivnost A100020 KAPITALNE DONACIJE VJERSKIM ZAJEDNICAMA
Aktivnost A100021 PRIJENOSI UDRUGAMA
Aktivnost A100018 TEKUĆE POMOĆI UNUTAR OPĆEG PRORAČUNA
</t>
  </si>
  <si>
    <t>NE</t>
  </si>
  <si>
    <t>SDG 8</t>
  </si>
  <si>
    <t>N/P</t>
  </si>
  <si>
    <t>I</t>
  </si>
  <si>
    <t>O</t>
  </si>
  <si>
    <t>R</t>
  </si>
  <si>
    <t xml:space="preserve">Aktivnost A100002 FINANCIRANJE RADA KULTURNIH DRUŠTAVA
Aktivnost A100001 POKRETNA KNJIŽNICA BIBLIOBUS
</t>
  </si>
  <si>
    <t xml:space="preserve">Unaprjeđenje međusektorske suradnje i razvoj partnerskog odnosa civilnog, javnog i gospodarskog sektora radi održivog razvoja općine Zemunik Donji. </t>
  </si>
  <si>
    <t>Djelotvorno upravljanje ljudskim potencijalima radi povećanja kvalitete javnih usluga i osiguravanja
mogućnosti obavljanja poslova Općine.</t>
  </si>
  <si>
    <t>Djelotvorno i učinkovito upravljanje resursima i poslovnim procesima Općine Zemunik Donji. Ova mjera podrazumijeva sve aktivnosti i poslove koji se tiču učinkovitog upravljanja resursima temeljenim na principima efikasnosti i učinkovitosti, osiguravanja nesmetanih procesa unutarnjeg funkcioniranja Općine na operativnoj razini.</t>
  </si>
  <si>
    <t>SDG 16</t>
  </si>
  <si>
    <t>Općina Zemunik Donji
Jedinstveni upravni odjel
/
Dječji vrtić Zvjezdice Zemunik Donji</t>
  </si>
  <si>
    <t>SDG 4</t>
  </si>
  <si>
    <t>Mjera 7.1.: Optimizacija i digitalizacija usluga i procesa Općine i povezanih javnopravnih tijela</t>
  </si>
  <si>
    <t>Mjera 7.2.: Jačanje ljudskih potencijala Oćine i povezanih javnopravnih tijela</t>
  </si>
  <si>
    <t>Mjera 7.6.: Unaprjeđenje sustava upravljanja imovinom u vlasništvu Oćine i povezanih javnopravnih tijela</t>
  </si>
  <si>
    <t>Očuvati, zaštititi i promovirati kulturno-povijesnu baštinu, odnosno tradicije i običaje stanovnika općine Zemunik Donji.</t>
  </si>
  <si>
    <t>Osmisliti nove programe i manifestacije te podignuti na višu raznu postojeće programe i manifestacije koji obogaućuju društveni život općine Zemunik Donji te promoviraju kulturno nasljeđe, tradiciju i običaje općine.</t>
  </si>
  <si>
    <t>OPĆINA ZEMUNIK DONJI</t>
  </si>
  <si>
    <t>2021. - 2025.</t>
  </si>
  <si>
    <t>15. STUDENOGA 2021.</t>
  </si>
  <si>
    <t>O / R</t>
  </si>
  <si>
    <t>1. Redovna djelatnost vrtića i provedba predškolskog odgoja
2. Unaprjeđenje uvjeta za predškolski odgoj
3. Unaprjeđenje uvjeta za obrazovanje
4. Dodjela stipendija za visoko i srednjoškolsko obrazovanje</t>
  </si>
  <si>
    <t>Optimizacija upravljanja imovinom u vlasništvu Općine i povezanih javnopravnih tijela te aktivniranje nedovoljno iskorištene imovine i stavljanje u funkciju društvenog i gospodarskog razvoja.</t>
  </si>
  <si>
    <t>R / I / O</t>
  </si>
  <si>
    <t>DA</t>
  </si>
  <si>
    <t>1. Financiranje rada kulturnih društava i vjerskih zajednica
2. Pokretna knjižnica Bibliobus
3. Organizacija kulturnih, vjerskih, zabavnih i drugih manifestacija
4. Promicanje kulture i kulturnih sadržaja</t>
  </si>
  <si>
    <t>1. Praćenje stanja u prostoru i upravljanje zemljištem i opremom
2. Izrada projektne dokumentacije
3. Tekuće i investicijsko održavanje i upravljanje režijskim troškovima
4. OSiguranje imovine
5. Najmovi i zakupi</t>
  </si>
  <si>
    <t>1. Redovna djelatnost upravljanja ljudskim resursima
2. Stručno usavršavanje i edukacije djelatnika Općine i povezanih javnopravnih tijela</t>
  </si>
  <si>
    <t>1. Suradnja i finacniranje organizacija civilnog društva, vjerskih zajednica i drugih neprofitnih organizacija
2. Sudjelovanje u radu lokalnih akcijskih grupa i drugih udruženja
3. Sudjelovanje u radu i poticanje djelovanja mehanizma Integriranog teritorijalnog ulaganja velikog urbanog područja Zadar</t>
  </si>
  <si>
    <t>Uspostava kvalitetne i cjelovite zdravstvenu zaštitu stanovnika na području općine Zemunik Donji.</t>
  </si>
  <si>
    <t>1. Aktivnosti vezane za zaštitu i unaprjeđenje zdravlja stanovnika općine
2. Poboljšanje sustava pružanja javnih zdravstvenih usluga
3. Unaprjeđenje dostupnosti usluga zdravstvene zaštite
4. Poboljšanje opremljenosti i unaprjeđivanje uvjeta za pružanje zdravstvenih usluga, 
5. Unaprjeđenje kvalitete zdravstvenih usluga</t>
  </si>
  <si>
    <t>1. Aktivnosti vezane za pružanje socijalne skrbi osjetljivim skupinama
2. Dodjela subvencija, pomoći i donacija i pružanje skrbi nemoćnima
3. Skrb o hrvatskim braniteljima i članovima njihovih obitelji
4. Unaprjeđenje društvene infrastrukture za pružanje socijalne skrbi i zaštite</t>
  </si>
  <si>
    <t>I / O</t>
  </si>
  <si>
    <t>Osigurati kontinuiranu, sigurnu, kvalitetnu i dostatnu vodoopskrbu svim stanovnicima općine unaprjeđenjem vodoopskrbnog sustava općine te izgraditi cjeloviti sustav za sakupljanje, pročišćavanje i dispoziciju otpadnih voda.</t>
  </si>
  <si>
    <t>Ulaganja u odgojno-obrazovni sustav kako bi se dostigli suvremeno odgojno-obrazovni standardi  općine Zemunik Donji te omogućili jednaki uvjeti za sudjelovanje u programima ranog i predškolskog odgoja te svim razinama obrazovanja stanovnika općine Zemunik Donji.</t>
  </si>
  <si>
    <t xml:space="preserve">1. Izgradnja i rekonstrukcija sportskih objekata i infrastrukture
2 Aktivnosti poticanja organizacije i sudjelovanja u sportskim natjecanjima
</t>
  </si>
  <si>
    <t xml:space="preserve">1. Unaprjeđenje dostupnosti sportsko-rekreacijskih sadržaja
2. Poticanje razvoja sporta i rekreacije
3. Financiranje rada športskih udruga
4. Unaprjeđenje infrastrukture za športsku rekreaciju 
</t>
  </si>
  <si>
    <t xml:space="preserve">Mjera 11.2.: Jačanje ljudskih kapaciteta i uvjeta rada sigurnosnih službi i sustava civilne zaštite </t>
  </si>
  <si>
    <t>Mjera 8.2.: Razvoj i modernizacija infrastrukture i usluga socijalne skrbi u skladu sa standardima kvalitete i potrebama zajednice</t>
  </si>
  <si>
    <t>Glavni program K01 JAVNE POTREBE U ŠKOLSTVU IZVAN STANDARDA
Program 1000 JAVNE POTREBE U ŠKOLSTVU IZVAN STANDARDA
Glavni program L01 PREDŠKOLSKI ODGOJ  I NAOBRAZBA
Program 1000 PREDŠKOLSKI ODGOJ I NAOBRAZBA</t>
  </si>
  <si>
    <t>Glavni program A01 Djelatnost općinskog vijeća
Program 1000 Djelatnost općinskog vijeća
Program 1001 DJELATNOST OPĆINSKOG VIJEĆA
Glavni program B01 POSLOVANJE UPRAVNOG ODJELA
Program 1000 POSLOVANJE UPRAVNOG ODJELA</t>
  </si>
  <si>
    <t xml:space="preserve">Glavni program A01 Djelatnost općinskog vijeća
Program 1000 Djelatnost općinskog vijeća
Glavni program B01 POSLOVANJE UPRAVNOG ODJELA
Program 1000 POSLOVANJE UPRAVNOG ODJELA
</t>
  </si>
  <si>
    <t>Glavni program B01 POSLOVANJE UPRAVNOG ODJELA
Program 1000 POSLOVANJE UPRAVNOG ODJELA
Glavni program E01 PROJEKTNA DOKUMENTACIJA
Program 1000 IZRADA PROJEKTNE DOKUMENTACIJE</t>
  </si>
  <si>
    <t>Glavni program M01 POMOĆ ZA RAD ZDRAVSTVENIH SLUŽBI
Program 1000 POMOĆ ZA RAD ZDRAVSTVENIH SLUŽBI</t>
  </si>
  <si>
    <t>Uključiti u šport i športsku rekreaciju što veći broj stanovnika općine Zemunik Donji, a osobito djece i mladih, osoba s invaliditetom, turista i osoba treće životne dobi kroz poticanje bavljenja športskim aktivnostima i promoviranjem aktivnog, zdravog načina života.</t>
  </si>
  <si>
    <t>Izgraditi infrastrukturu za poticanje bavljenja športskim aktivnostima i natjecateljski sport te ulagati u razvoj mladih sportaša općine Zemunik Donji.</t>
  </si>
  <si>
    <t>Jačanje sustava zaštite i spašavanja podizanjem operativne spremnosti i osposobljenosti ljudskih resursa te poboljšanje efikasnosti i opremljenosti postojećih sredstava za intervenciju.</t>
  </si>
  <si>
    <t>Jačanje sustava zaštite i spašavanja te prilagodbe na klimatske promjene uz podizanje operativne spremnosti i osposobljenosti ljudskih resursa, poboljšanje efikasnosti i opremljenosti postojećih sredstava za intervenciju, kao i informiranost stanovnika općine Zemunik Donji o postupanjima u slučaju rizika.</t>
  </si>
  <si>
    <t>Unaprijediti sustav gospodarenja otpadom, održavanja čistoće javnih povrština i zaštite okoliša na području općine Zemunik Donji.</t>
  </si>
  <si>
    <t>1. Izgradanja i rekonstrukcija mreže javne vodoopskrbe i vodnih građevina
2. Izgradnja i unaprjeđenje sustava odvodnje i pročišćivanja otpadnih voda</t>
  </si>
  <si>
    <t xml:space="preserve">Izgradnja i unapređenje svih raspoloživih oblika male komunalne infrastrukture, a osobito komunalno opremanje, održavanje i uređenje javnih površina. </t>
  </si>
  <si>
    <t>Poboljšati postojeći te izgraditi kvalitetan, funkcionalni i siguran kolni i pješački prometni sustav.</t>
  </si>
  <si>
    <t>Osigurati kontinuiranu, sigurnu, kvalitetnu i dostatnu energoopskrbu općine Zemunik Donji u skladu s gospodarskim razvojem i potrebama stanovništva.</t>
  </si>
  <si>
    <t>1. Izgradnja komunalne infrastrukture- infrastr.vodovi</t>
  </si>
  <si>
    <t>1. Održavanje i modernizacija javne rasvjete
2. Unaprjeđenje i energetska obnova objekata javne i stambene namjene
3. Poticanje korištenja obnovljivih izvora energije u stanovanju i sl.</t>
  </si>
  <si>
    <t>Poticati stanovnike općine Zemunik Donji na korištenje obnovljivih izvora energije u kućanstvima, gospodarstvu i javnom upravljanju u svrhu ostvarivanja energetske učinkovitosti i napretka prema klimatskoj neutralnosti.</t>
  </si>
  <si>
    <t xml:space="preserve">1. Održavanje javnih površina, asfaltnih i makadam puteva
2. Izgradnja nogostupa i rekonstrukcija nerazvrstanih cesta
3. Razvoj i održavanje biciklističkih i pješačkih staza
4. Razvoj i održavanje prometa u mirovanju
</t>
  </si>
  <si>
    <t>1. Aktivnosti vezane za razvoj i unaprjeđenje sustava civilne zaštite
2. Organizacija i redovan rad sustava zaštite i spašavanja na području samoupravne jedinice i sl.
3. Aktivnosti informiranja stanovništva iz područja civilne zaštite</t>
  </si>
  <si>
    <t>1. Aktivnosti vezane za pružanje vatrogasne i civilne zaštite,
2: Poboljšanje opremljenosti i kapaciteta protupožarnih snaga
3. Aktivnosti informiranja stanovništva iz područja protupožarne zaštite</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</si>
  <si>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</si>
  <si>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Priprema nekretnina za aktivaciju u budućnosti - broj izrađene projektne dokumentacije, elaborata, studija</t>
  </si>
  <si>
    <t>Mjera 5.3.: Unapređenje infrastrukture i poboljšana koordinacija dionika u kulturi i kreativnim industrijama</t>
  </si>
  <si>
    <t>Aktivnost A100001 RASHODI ZA JAVNU RASVJETU
Aktivnost A100002 RASHODI ZA ODRŽAVANJE JAVNE RASVJETE
Kapitalni projekt K100014 ENERGETSKI I KOMUNIKACIJSKI VODOVI (javna rasvjeta)
Kapitalni projekt K100015 JAVNA RASVJETA (modernizacija javne rasvjete)</t>
  </si>
  <si>
    <t>SDG 9</t>
  </si>
  <si>
    <t>Stvoriti učinkovito gospodarsko okruženje ulaganjem u poduzetničku poslovnu infrastrukturu.</t>
  </si>
  <si>
    <t>1. Uspostava i komunalno opremanje poslovnih zona
2. Jačanje malog i srednjeg poduzetništva
3. Razvoj poslovnih centara</t>
  </si>
  <si>
    <t>Funkcionalni i održivi razvoj turizma općine Zemunik Donji kroz ulaganja u javnu turističku infrastrukturu.</t>
  </si>
  <si>
    <t>Funkcionalni i održivi razvoj turizma općine Zemunik Donji kao destinacije kroz potianje TZ Ravni Kotari.</t>
  </si>
  <si>
    <t>R / O</t>
  </si>
  <si>
    <t>Općina Zemunik Donji
Jedinstveni upravni odjel / TZ Ravni kotari</t>
  </si>
  <si>
    <t>1. Upravljanje destinacijom (TZ Ravni kotari)
2. Marketinške aktivnosti u turizmu
3. Turistički sadržaji</t>
  </si>
  <si>
    <t>Unaprijediti kvalitetu života socijalno ugroženih skupina stanovništva na području općine Zemunik Donji.</t>
  </si>
  <si>
    <t>1. Redovna djelatnost izvršnog tijela, predstavničkih tijela i Jedinstvenog upravnog odjela te mjesna samouprava
2. Pravno-normativni poslovi 
3. Informatizacija poslovanja i izrada nove mrežne stranice
4. Prostorno planiranje</t>
  </si>
  <si>
    <t>Aktivnost A100005 RASHODI ZA ENERGIJU
Aktivnost A100006 RASHODI ZA TEKUĆE I INVESTICIJSKO ODRŽAVANJE
Aktivnost A100008 RASHODI ZA USLUGE TEKUĆEG I INVESTICIJSKOG ODRŽAVANJA
Aktivnost A100014 OSIGURANJE IMOVINE
Aktivnost A100017 NAJAM RADNOG STROJA I SLUŽBENOG AUTOMOBILA
Aktivnost A100022 ZAKUP POSLOVNOG PROSTORA
Kapitalni projekt K100004 OPREMANJE POSLOVNIH PROSTORIJA
Kapitalni projekt K100005 NABAVA UREĐAJA I OPREME
Kapitalni projekt K100006 OPREMA ZA ODRŽAVANJE I ZAŠTITU
Kapitalni projekt K100001 IZRADA PROJEKTNE DOKUMENTACIJE</t>
  </si>
  <si>
    <t>1. Uređenje društvenog doma
2. Izgradnja novih i uređenje, opremanje i rekonstrukcija postojećih dječjih igrališta</t>
  </si>
  <si>
    <t>Unapređenje sustava programa i potpora obiteljima na području općine Zemunik Donji.</t>
  </si>
  <si>
    <t xml:space="preserve">Kapitalni projekt K100013 Dodatna ulaganja na građevinskim objektima ( krov mrtvačnice)
Aktivnost A100003 ODRŽAVANJE GROBLJA I MRTVAČNICE
Aktivnost A100010 POGREBNE USLUGE
Kapitalni projekt K100005 IZGRADNJA GROBLJA
Aktivnost A100008 DERATIZACIJA I DEZINSEKCIJA
</t>
  </si>
  <si>
    <t>Aktivnost A100001 UREĐENJE JAVNIH POVRŠINA
Kapitalni projekt K100016 VIŠEGODIŠNJI NASADI -drvored</t>
  </si>
  <si>
    <t>Očuvanje visoke razine kvalitete okoliša općine Zemunik Donji</t>
  </si>
  <si>
    <t>1. Aktivnosti rekonstrukcije i sanacije spomenika kulturno-povijesne baštine i tradcijske baštine (bunari)
2. Izrade stručnih podloga, dokumentacije te programa u kojima je fokus na zaštiti, obnovi i valorizaciji kulturno-povijesnih objekata
3. Ulaganja u zaštitu materijalne i nematerijalne kulturne baštine te očuvanje i promociju kult. i povijesnih vrijednosti i sl.</t>
  </si>
  <si>
    <t>1. Razvoj biciklističkih i pješačkih staza
2. Turistički informativni centar
3. Turistička signalizacija</t>
  </si>
  <si>
    <t>1. Uređenje i održavanje zelenih površina
2. Akitvnosti zaštite okoliša
2. Aktivnosti uređenja zelenih otoka i parkova</t>
  </si>
  <si>
    <t>Potrebno otvoriti novu aktivnost u proračunu</t>
  </si>
  <si>
    <t>Kapitalni projekt K100003 GRAĐEVINSKO ZEMLJIŠTE
Potprebno otvoriti novu aktivnost u proračunu</t>
  </si>
  <si>
    <t>Potrebno otvoriti novi program u proračunu</t>
  </si>
  <si>
    <t>Mjera 10.1.: Razvoj i unaprjeđenje sustava potpora i programa temeljenim na istraživanju životnih navika i stavova mladih obitelji o demografskim kretanjima u Zadarskoj županiji</t>
  </si>
  <si>
    <t xml:space="preserve">Unapređenje društvene infrastrukture kroz izgradnju i obnovu društvene infrastrukture i kreiranje novih društvenih sadržaja  za mlade i obitelji na području općine Zemunik Donji </t>
  </si>
  <si>
    <t>1. Razvoj stambenih zona
2. Uvođenje produženog boravka za djecu
3. Naknade za novorođenu djecu</t>
  </si>
  <si>
    <t>Zadovoljavanje preduvjeta za gospodarski i opći društveni razvoj općine Zemunik Donji osiguravanjem kvalitetne komunikacijske infrastrukture i mreža</t>
  </si>
  <si>
    <t>1. Razvoj širokopojasne infrastrukture
2. Osiguravanje visokokvalitetnog besplatnog pristupa internetu za građane i posjetitelje preko pristupnih točaka za wi-fi na javnim prostorima (WIFI4EU projekt)</t>
  </si>
  <si>
    <t>Površina/broj područja pokrivenih pristupnim točkama za wi-fi</t>
  </si>
  <si>
    <t xml:space="preserve">Broj novoizgrađenih parkirališnih mjesta </t>
  </si>
  <si>
    <t>Km rekonstruiranih prometnica</t>
  </si>
  <si>
    <t>Broj energetski obnovljenih objekata javne namjene</t>
  </si>
  <si>
    <t>Broj postavljenih novih energetski efikasnih rasvjetnih tijela</t>
  </si>
  <si>
    <t>Km novoizgrađene komunalne infrastrukture - infrastr. vodovi</t>
  </si>
  <si>
    <t>Broj opremljenih poslovnih zona</t>
  </si>
  <si>
    <t>Broj obnovljenih objekata kulturne baštine</t>
  </si>
  <si>
    <t>Površina opremljenih poduzetničkih zona (ha)</t>
  </si>
  <si>
    <t>Ukupan broj turističkih noćenja</t>
  </si>
  <si>
    <t>Broj organiziranih kulturnih manifestacija</t>
  </si>
  <si>
    <t>Broj korisnika pokretne knjižnice</t>
  </si>
  <si>
    <t>Broj učenika koji primaju subvencije za prijevoz i udžbenike</t>
  </si>
  <si>
    <t>Broj stipendista učenika i studenata</t>
  </si>
  <si>
    <t>Broj optimiziranih i/ili digitaliziranih usluga Općine</t>
  </si>
  <si>
    <t xml:space="preserve">  Broj projekata općine za koje je odobreno sufinanc. sredstvima ESI fondova</t>
  </si>
  <si>
    <t>Broj zaposlenika koji su sudjelovali na stručnim seminarima</t>
  </si>
  <si>
    <t>Broj vatrogasnih intervencija</t>
  </si>
  <si>
    <t>Ukupan broj pripadnika sustava civilne zaštite na području JLS</t>
  </si>
  <si>
    <t>Površina uređenih zelenih površina (m2)</t>
  </si>
  <si>
    <t>Broj saniranih lokaliteta ilegalnih odlagališta otpada</t>
  </si>
  <si>
    <t>Broj korisnika kojima je omogućeno odvojeno prikupljanje otpada</t>
  </si>
  <si>
    <t>Km novoizgrađene komunalne infrastrukture - sustav vodoopskrbe</t>
  </si>
  <si>
    <t>Km novoizgrađene komunalne infrastrukture - sustav odvodnje</t>
  </si>
  <si>
    <t>Održavane javne površine u m2</t>
  </si>
  <si>
    <t>Broj objekata javnih zdravstvenih ustanova u kojima je poboljšana opremljenost</t>
  </si>
  <si>
    <t>Broj korisnika socijalnih usluga (potpora/pomoći) Općine</t>
  </si>
  <si>
    <t>Broj novih i/ili rekonstruiranih javnih sportskih terena/ igrališta</t>
  </si>
  <si>
    <t>Broj sportskih klubova koji primaju subvenciju za športska natjecanja</t>
  </si>
  <si>
    <t>Broj sportskih klubova koji primaju subvenciju za  programe športske rekreacije</t>
  </si>
  <si>
    <t>Broj sufinanicranih sufinanciranih programa i projekata organizacija civilnog društva i drugih neprofitnih organizacija</t>
  </si>
  <si>
    <t>Broj sudjelovanja u programima i projektima LAG-a i ubranog područja</t>
  </si>
  <si>
    <t>Broj opremljenih stambenih zona</t>
  </si>
  <si>
    <t>Broj naknada za novorođenu djecu</t>
  </si>
  <si>
    <t>Ukupan broj turističkih dolazaka</t>
  </si>
  <si>
    <t>Broj postavljene turističke signalizacije</t>
  </si>
  <si>
    <t>1.244 (2019.)</t>
  </si>
  <si>
    <t>Broj društvenih domova</t>
  </si>
  <si>
    <t>Broj dječjih igrališta</t>
  </si>
  <si>
    <t xml:space="preserve">9.535 (2019.)    </t>
  </si>
  <si>
    <t>SDG 11</t>
  </si>
  <si>
    <t>SDG 3</t>
  </si>
  <si>
    <t>SDG 1, SDG 3</t>
  </si>
  <si>
    <t>SDG 7</t>
  </si>
  <si>
    <t>SDG 11, SDG 13</t>
  </si>
  <si>
    <t>SDG 6</t>
  </si>
  <si>
    <t>SDG 13, SDG 14, SDG 15</t>
  </si>
  <si>
    <t>SDG 11, SDG 13, SDG 15</t>
  </si>
  <si>
    <t>SDG 3, SDG 10</t>
  </si>
  <si>
    <t>Broj smještajnih jedinica (postelja i pomoćnih postelja) u turizmu</t>
  </si>
  <si>
    <t>213 (2019.)</t>
  </si>
  <si>
    <t>Duljina uređenih biciklističkih i pješačkih staza (km)</t>
  </si>
  <si>
    <t>Broj organiziranih društveno-kulturnih manifestacija organizacija civilnog društva</t>
  </si>
  <si>
    <t>4 (2021.)</t>
  </si>
  <si>
    <t>Priprema nekretnina za aktivaciju u budućnosti - broj objekata izvršenih radova sanacije, adaptacije i rekonstrukcije</t>
  </si>
  <si>
    <t>2 (2021.)</t>
  </si>
  <si>
    <t>0 (2021.)</t>
  </si>
  <si>
    <t>25 (2021.)</t>
  </si>
  <si>
    <t>5 (2021.)</t>
  </si>
  <si>
    <t>7 (2021.)</t>
  </si>
  <si>
    <t>24 (2021.)</t>
  </si>
  <si>
    <t>200 (2021.)</t>
  </si>
  <si>
    <t>Količina prikupljenog recikliranog otpada (t)</t>
  </si>
  <si>
    <t>21 (2021.)</t>
  </si>
  <si>
    <t>0,5 (2021.)</t>
  </si>
  <si>
    <t>3 (2021.)</t>
  </si>
  <si>
    <t>4.500 (2021.)</t>
  </si>
  <si>
    <t>1 (2021.)</t>
  </si>
  <si>
    <t>170 (2021.)</t>
  </si>
  <si>
    <t>50 (2021.)</t>
  </si>
  <si>
    <t>110 (2021.)</t>
  </si>
  <si>
    <t>54 (2021.)</t>
  </si>
  <si>
    <t>31 (2021.)</t>
  </si>
  <si>
    <t>Početna vrijednost
2021.</t>
  </si>
  <si>
    <t>Glavni program B01 POSLOVANJE UPRAVNOG ODJELA
Program 1000 POSLOVANJE UPRAVNOG ODJELA
Glavni program D01 IZGRADNJA KOMUNALNE INFRASTRUKTURE
Program 1000 IZGRADNJA KOMUNALNE INFRASTRUKTURE</t>
  </si>
  <si>
    <t>1. Aktivnosti vezane za izgradnju i održavanje komunalne infrastrukture
2. Rekonstrukcija, izgradnja i investicijsko održavanje komunalnih objekata i opreme 
3. Održavanje javnih površina, čišćenje i uređenje javnih površina te građevina i uređaja javne namjene
4. Poboljšanje komunalne opremljenosti</t>
  </si>
  <si>
    <t>1. Redovna djelatnost uklanjanja otpada, održavanja javnih površina i zaštite okoliša 
2. Izgradnja i održavanje građevina za gospodarenje otpadom (reciklažnog dvorišta i sl.)
3. Identifikacija, sanacija i zatvaranje ilegalnih odlagališta otpada
4. Uspostava cjelovitog sustava za održivo gospodarenje otpadom</t>
  </si>
  <si>
    <t>Ukupan broj upisane djece u vrtić i predškolske programe</t>
  </si>
  <si>
    <t>756 (2021.)</t>
  </si>
  <si>
    <t>26. STUDENOGA 2021.</t>
  </si>
  <si>
    <t xml:space="preserve">Prilog 1.  Tablični prikaz Provedbenog programa Općine Zemunik Donji 2021.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</si>
</sst>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kn&quot;;[Red]\-#,##0.00\ &quot;kn&quot;"/>
  </numFmts>
  <fonts count="64"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11"/>
      <color rgb="FFFF0000"/>
      <name val="Arial"/>
      <family val="2"/>
      <charset val="238"/>
    </font>
    <font>
      <sz val="9"/>
      <color indexed="81"/>
      <name val="Segoe UI"/>
      <family val="2"/>
      <charset val="238"/>
    </font>
    <font>
      <b/>
      <sz val="9"/>
      <color indexed="81"/>
      <name val="Segoe UI"/>
      <family val="2"/>
      <charset val="238"/>
    </font>
  </fonts>
  <fills count="18">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000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6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22"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4" fontId="12" fillId="6" borderId="2" xfId="0" applyNumberFormat="1"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8" fontId="3" fillId="0" borderId="0" xfId="0" applyNumberFormat="1" applyFont="1" applyAlignment="1">
      <alignment horizontal="center" vertical="center" wrapText="1"/>
    </xf>
    <xf numFmtId="0" fontId="3" fillId="0" borderId="3"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4" borderId="2" xfId="0" applyFont="1" applyFill="1" applyBorder="1" applyAlignment="1">
      <alignment horizontal="center"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17"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17" fontId="3" fillId="0" borderId="6" xfId="0" applyNumberFormat="1" applyFont="1" applyBorder="1" applyAlignment="1">
      <alignment horizontal="center" vertical="center" wrapText="1"/>
    </xf>
    <xf numFmtId="0" fontId="61" fillId="0" borderId="2" xfId="0" applyFont="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3" fillId="0" borderId="3" xfId="0" applyFont="1" applyBorder="1" applyAlignment="1">
      <alignment horizontal="left" vertical="center" wrapText="1"/>
    </xf>
    <xf numFmtId="0" fontId="3" fillId="16" borderId="2" xfId="0" applyFont="1" applyFill="1" applyBorder="1" applyAlignment="1">
      <alignment horizontal="left" vertical="center" wrapText="1"/>
    </xf>
    <xf numFmtId="0" fontId="12" fillId="14" borderId="6"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3" fillId="0" borderId="3" xfId="0" applyNumberFormat="1" applyFont="1" applyBorder="1" applyAlignment="1">
      <alignment horizontal="center" vertical="center" wrapText="1"/>
    </xf>
    <xf numFmtId="0" fontId="3" fillId="4" borderId="3" xfId="0" applyFont="1" applyFill="1" applyBorder="1" applyAlignment="1">
      <alignment horizontal="center" vertical="center" wrapText="1"/>
    </xf>
    <xf numFmtId="0" fontId="3" fillId="16" borderId="19"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0" borderId="6" xfId="0" applyFont="1" applyFill="1" applyBorder="1" applyAlignment="1">
      <alignment horizontal="center" vertical="center" wrapText="1"/>
    </xf>
    <xf numFmtId="17" fontId="3" fillId="0" borderId="19" xfId="0" applyNumberFormat="1" applyFont="1" applyFill="1" applyBorder="1" applyAlignment="1">
      <alignment horizontal="center" vertical="center" wrapText="1"/>
    </xf>
    <xf numFmtId="17" fontId="3" fillId="0" borderId="3" xfId="0" applyNumberFormat="1" applyFont="1" applyFill="1" applyBorder="1" applyAlignment="1">
      <alignment horizontal="center" vertical="center" wrapText="1"/>
    </xf>
    <xf numFmtId="0" fontId="3" fillId="16" borderId="6" xfId="0" applyFont="1" applyFill="1" applyBorder="1" applyAlignment="1">
      <alignment horizontal="left" vertical="center" wrapText="1"/>
    </xf>
    <xf numFmtId="4" fontId="3" fillId="0"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27" t="s">
        <v>131</v>
      </c>
      <c r="B1" s="228"/>
      <c r="C1" s="228"/>
      <c r="D1" s="228"/>
      <c r="E1" s="228"/>
      <c r="F1" s="228"/>
      <c r="G1" s="228"/>
      <c r="H1" s="228"/>
      <c r="I1" s="228"/>
      <c r="J1" s="228"/>
      <c r="K1" s="228"/>
      <c r="L1" s="228"/>
      <c r="M1" s="228"/>
      <c r="N1" s="229"/>
    </row>
    <row r="2" spans="1:14" ht="21" customHeight="1" x14ac:dyDescent="0.2">
      <c r="A2" s="36" t="s">
        <v>128</v>
      </c>
      <c r="B2" s="236" t="s">
        <v>129</v>
      </c>
      <c r="C2" s="236"/>
      <c r="D2" s="236"/>
      <c r="E2" s="236"/>
      <c r="F2" s="236"/>
      <c r="G2" s="236"/>
      <c r="H2" s="236"/>
      <c r="I2" s="236"/>
      <c r="J2" s="236"/>
      <c r="K2" s="236"/>
      <c r="L2" s="236"/>
      <c r="M2" s="236"/>
      <c r="N2" s="236"/>
    </row>
    <row r="3" spans="1:14" ht="32.25" customHeight="1" thickBot="1" x14ac:dyDescent="0.25">
      <c r="A3" s="132" t="s">
        <v>130</v>
      </c>
      <c r="B3" s="147" t="s">
        <v>132</v>
      </c>
      <c r="C3" s="132" t="s">
        <v>133</v>
      </c>
      <c r="D3" s="132" t="s">
        <v>97</v>
      </c>
      <c r="E3" s="132" t="s">
        <v>98</v>
      </c>
      <c r="F3" s="132" t="s">
        <v>134</v>
      </c>
      <c r="G3" s="132" t="s">
        <v>135</v>
      </c>
      <c r="H3" s="132" t="s">
        <v>136</v>
      </c>
      <c r="I3" s="132" t="s">
        <v>137</v>
      </c>
      <c r="J3" s="132" t="s">
        <v>138</v>
      </c>
      <c r="K3" s="223" t="s">
        <v>139</v>
      </c>
      <c r="L3" s="224"/>
      <c r="M3" s="223" t="s">
        <v>140</v>
      </c>
      <c r="N3" s="224"/>
    </row>
    <row r="4" spans="1:14" ht="58.5" customHeight="1" x14ac:dyDescent="0.2">
      <c r="A4" s="222"/>
      <c r="B4" s="222"/>
      <c r="C4" s="222"/>
      <c r="D4" s="131"/>
      <c r="E4" s="141"/>
      <c r="F4" s="222"/>
      <c r="G4" s="222"/>
      <c r="H4" s="222"/>
      <c r="I4" s="131"/>
      <c r="J4" s="222"/>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25">
        <v>11</v>
      </c>
      <c r="L5" s="226"/>
      <c r="M5" s="225">
        <v>12</v>
      </c>
      <c r="N5" s="226"/>
    </row>
    <row r="6" spans="1:14" x14ac:dyDescent="0.2">
      <c r="A6" s="234" t="s">
        <v>129</v>
      </c>
      <c r="B6" s="235"/>
      <c r="C6" s="235"/>
      <c r="D6" s="13"/>
      <c r="E6" s="13"/>
      <c r="F6" s="13"/>
      <c r="G6" s="13"/>
      <c r="H6" s="13"/>
      <c r="I6" s="234"/>
      <c r="J6" s="13"/>
      <c r="K6" s="22"/>
      <c r="L6" s="22"/>
      <c r="M6" s="22"/>
      <c r="N6" s="22"/>
    </row>
    <row r="7" spans="1:14" x14ac:dyDescent="0.2">
      <c r="A7" s="232"/>
      <c r="B7" s="230"/>
      <c r="C7" s="230"/>
      <c r="D7" s="14"/>
      <c r="E7" s="14"/>
      <c r="F7" s="14"/>
      <c r="G7" s="14"/>
      <c r="H7" s="14"/>
      <c r="I7" s="232"/>
      <c r="J7" s="14"/>
      <c r="K7" s="21"/>
      <c r="L7" s="21"/>
      <c r="M7" s="21"/>
      <c r="N7" s="21"/>
    </row>
    <row r="8" spans="1:14" x14ac:dyDescent="0.2">
      <c r="A8" s="232"/>
      <c r="B8" s="230"/>
      <c r="C8" s="230"/>
      <c r="D8" s="14"/>
      <c r="E8" s="14"/>
      <c r="F8" s="14"/>
      <c r="G8" s="14"/>
      <c r="H8" s="14"/>
      <c r="I8" s="233"/>
      <c r="J8" s="14"/>
      <c r="K8" s="21"/>
      <c r="L8" s="21"/>
      <c r="M8" s="21"/>
      <c r="N8" s="21"/>
    </row>
    <row r="9" spans="1:14" x14ac:dyDescent="0.2">
      <c r="A9" s="232"/>
      <c r="B9" s="230"/>
      <c r="C9" s="230"/>
      <c r="D9" s="14"/>
      <c r="E9" s="14"/>
      <c r="F9" s="14"/>
      <c r="G9" s="14"/>
      <c r="H9" s="14"/>
      <c r="I9" s="231"/>
      <c r="J9" s="14"/>
      <c r="K9" s="21"/>
      <c r="L9" s="21"/>
      <c r="M9" s="21"/>
      <c r="N9" s="21"/>
    </row>
    <row r="10" spans="1:14" x14ac:dyDescent="0.2">
      <c r="A10" s="232"/>
      <c r="B10" s="230"/>
      <c r="C10" s="230"/>
      <c r="D10" s="14"/>
      <c r="E10" s="14"/>
      <c r="F10" s="14"/>
      <c r="G10" s="14"/>
      <c r="H10" s="14"/>
      <c r="I10" s="232"/>
      <c r="J10" s="14"/>
      <c r="K10" s="21"/>
      <c r="L10" s="21"/>
      <c r="M10" s="21"/>
      <c r="N10" s="21"/>
    </row>
    <row r="11" spans="1:14" x14ac:dyDescent="0.2">
      <c r="A11" s="232"/>
      <c r="B11" s="230"/>
      <c r="C11" s="230"/>
      <c r="D11" s="14"/>
      <c r="E11" s="14"/>
      <c r="F11" s="14"/>
      <c r="G11" s="14"/>
      <c r="H11" s="14"/>
      <c r="I11" s="233"/>
      <c r="J11" s="14"/>
      <c r="K11" s="21"/>
      <c r="L11" s="21"/>
      <c r="M11" s="21"/>
      <c r="N11" s="21"/>
    </row>
    <row r="12" spans="1:14" x14ac:dyDescent="0.2">
      <c r="A12" s="232"/>
      <c r="B12" s="230"/>
      <c r="C12" s="230"/>
      <c r="D12" s="14"/>
      <c r="E12" s="14"/>
      <c r="F12" s="14"/>
      <c r="G12" s="14"/>
      <c r="H12" s="14"/>
      <c r="I12" s="231"/>
      <c r="J12" s="14"/>
      <c r="K12" s="21"/>
      <c r="L12" s="21"/>
      <c r="M12" s="21"/>
      <c r="N12" s="21"/>
    </row>
    <row r="13" spans="1:14" x14ac:dyDescent="0.2">
      <c r="A13" s="232"/>
      <c r="B13" s="230"/>
      <c r="C13" s="230"/>
      <c r="D13" s="14"/>
      <c r="E13" s="14"/>
      <c r="F13" s="14"/>
      <c r="G13" s="14"/>
      <c r="H13" s="14"/>
      <c r="I13" s="232"/>
      <c r="J13" s="14"/>
      <c r="K13" s="21"/>
      <c r="L13" s="21"/>
      <c r="M13" s="21"/>
      <c r="N13" s="21"/>
    </row>
    <row r="14" spans="1:14" x14ac:dyDescent="0.2">
      <c r="A14" s="232"/>
      <c r="B14" s="230"/>
      <c r="C14" s="230"/>
      <c r="D14" s="14"/>
      <c r="E14" s="14"/>
      <c r="F14" s="14"/>
      <c r="G14" s="14"/>
      <c r="H14" s="14"/>
      <c r="I14" s="233"/>
      <c r="J14" s="14"/>
      <c r="K14" s="21"/>
      <c r="L14" s="21"/>
      <c r="M14" s="21"/>
      <c r="N14" s="21"/>
    </row>
    <row r="15" spans="1:14" x14ac:dyDescent="0.2">
      <c r="A15" s="232"/>
      <c r="B15" s="230"/>
      <c r="C15" s="230"/>
      <c r="D15" s="14"/>
      <c r="E15" s="14"/>
      <c r="F15" s="14"/>
      <c r="G15" s="14"/>
      <c r="H15" s="14"/>
      <c r="I15" s="231"/>
      <c r="J15" s="14"/>
      <c r="K15" s="21"/>
      <c r="L15" s="21"/>
      <c r="M15" s="21"/>
      <c r="N15" s="21"/>
    </row>
    <row r="16" spans="1:14" x14ac:dyDescent="0.2">
      <c r="A16" s="232"/>
      <c r="B16" s="230"/>
      <c r="C16" s="230"/>
      <c r="D16" s="14"/>
      <c r="E16" s="14"/>
      <c r="F16" s="14"/>
      <c r="G16" s="14"/>
      <c r="H16" s="14"/>
      <c r="I16" s="232"/>
      <c r="J16" s="14"/>
      <c r="K16" s="21"/>
      <c r="L16" s="21"/>
      <c r="M16" s="21"/>
      <c r="N16" s="21"/>
    </row>
    <row r="17" spans="1:14" x14ac:dyDescent="0.2">
      <c r="A17" s="232"/>
      <c r="B17" s="230"/>
      <c r="C17" s="230"/>
      <c r="D17" s="14"/>
      <c r="E17" s="14"/>
      <c r="F17" s="14"/>
      <c r="G17" s="14"/>
      <c r="H17" s="14"/>
      <c r="I17" s="233"/>
      <c r="J17" s="14"/>
      <c r="K17" s="21"/>
      <c r="L17" s="21"/>
      <c r="M17" s="21"/>
      <c r="N17" s="21"/>
    </row>
    <row r="18" spans="1:14" x14ac:dyDescent="0.2">
      <c r="A18" s="232"/>
      <c r="B18" s="230"/>
      <c r="C18" s="230"/>
      <c r="D18" s="14"/>
      <c r="E18" s="14"/>
      <c r="F18" s="14"/>
      <c r="G18" s="14"/>
      <c r="H18" s="14"/>
      <c r="I18" s="231"/>
      <c r="J18" s="14"/>
      <c r="K18" s="21"/>
      <c r="L18" s="21"/>
      <c r="M18" s="21"/>
      <c r="N18" s="21"/>
    </row>
    <row r="19" spans="1:14" x14ac:dyDescent="0.2">
      <c r="A19" s="232"/>
      <c r="B19" s="230"/>
      <c r="C19" s="230"/>
      <c r="D19" s="14"/>
      <c r="E19" s="14"/>
      <c r="F19" s="14"/>
      <c r="G19" s="14"/>
      <c r="H19" s="14"/>
      <c r="I19" s="232"/>
      <c r="J19" s="14"/>
      <c r="K19" s="21"/>
      <c r="L19" s="21"/>
      <c r="M19" s="21"/>
      <c r="N19" s="21"/>
    </row>
    <row r="20" spans="1:14" x14ac:dyDescent="0.2">
      <c r="A20" s="232"/>
      <c r="B20" s="230"/>
      <c r="C20" s="230"/>
      <c r="D20" s="14"/>
      <c r="E20" s="14"/>
      <c r="F20" s="14"/>
      <c r="G20" s="14"/>
      <c r="H20" s="14"/>
      <c r="I20" s="233"/>
      <c r="J20" s="14"/>
      <c r="K20" s="21"/>
      <c r="L20" s="21"/>
      <c r="M20" s="21"/>
      <c r="N20" s="21"/>
    </row>
    <row r="21" spans="1:14" x14ac:dyDescent="0.2">
      <c r="A21" s="232"/>
      <c r="B21" s="230"/>
      <c r="C21" s="230"/>
      <c r="D21" s="14"/>
      <c r="E21" s="14"/>
      <c r="F21" s="14"/>
      <c r="G21" s="14"/>
      <c r="H21" s="14"/>
      <c r="I21" s="231"/>
      <c r="J21" s="14"/>
      <c r="K21" s="21"/>
      <c r="L21" s="21"/>
      <c r="M21" s="21"/>
      <c r="N21" s="21"/>
    </row>
    <row r="22" spans="1:14" x14ac:dyDescent="0.2">
      <c r="A22" s="232"/>
      <c r="B22" s="230"/>
      <c r="C22" s="230"/>
      <c r="D22" s="14"/>
      <c r="E22" s="14"/>
      <c r="F22" s="14"/>
      <c r="G22" s="14"/>
      <c r="H22" s="14"/>
      <c r="I22" s="232"/>
      <c r="J22" s="14"/>
      <c r="K22" s="21"/>
      <c r="L22" s="21"/>
      <c r="M22" s="21"/>
      <c r="N22" s="21"/>
    </row>
    <row r="23" spans="1:14" x14ac:dyDescent="0.2">
      <c r="A23" s="233"/>
      <c r="B23" s="230"/>
      <c r="C23" s="230"/>
      <c r="D23" s="14"/>
      <c r="E23" s="14"/>
      <c r="F23" s="14"/>
      <c r="G23" s="14"/>
      <c r="H23" s="14"/>
      <c r="I23" s="233"/>
      <c r="J23" s="14"/>
      <c r="K23" s="21"/>
      <c r="L23" s="21"/>
      <c r="M23" s="21"/>
      <c r="N23" s="21"/>
    </row>
    <row r="24" spans="1:14" x14ac:dyDescent="0.2">
      <c r="A24" s="231" t="s">
        <v>129</v>
      </c>
      <c r="B24" s="230"/>
      <c r="C24" s="230"/>
      <c r="D24" s="14"/>
      <c r="E24" s="14"/>
      <c r="F24" s="14"/>
      <c r="G24" s="14"/>
      <c r="H24" s="14"/>
      <c r="I24" s="231"/>
      <c r="J24" s="14"/>
      <c r="K24" s="21"/>
      <c r="L24" s="21"/>
      <c r="M24" s="21"/>
      <c r="N24" s="21"/>
    </row>
    <row r="25" spans="1:14" x14ac:dyDescent="0.2">
      <c r="A25" s="232"/>
      <c r="B25" s="230"/>
      <c r="C25" s="230"/>
      <c r="D25" s="14"/>
      <c r="E25" s="14"/>
      <c r="F25" s="14"/>
      <c r="G25" s="14"/>
      <c r="H25" s="14"/>
      <c r="I25" s="232"/>
      <c r="J25" s="14"/>
      <c r="K25" s="21"/>
      <c r="L25" s="21"/>
      <c r="M25" s="21"/>
      <c r="N25" s="21"/>
    </row>
    <row r="26" spans="1:14" x14ac:dyDescent="0.2">
      <c r="A26" s="232"/>
      <c r="B26" s="230"/>
      <c r="C26" s="230"/>
      <c r="D26" s="14"/>
      <c r="E26" s="14"/>
      <c r="F26" s="14"/>
      <c r="G26" s="14"/>
      <c r="H26" s="14"/>
      <c r="I26" s="233"/>
      <c r="J26" s="14"/>
      <c r="K26" s="21"/>
      <c r="L26" s="21"/>
      <c r="M26" s="21"/>
      <c r="N26" s="21"/>
    </row>
    <row r="27" spans="1:14" x14ac:dyDescent="0.2">
      <c r="A27" s="232"/>
      <c r="B27" s="230"/>
      <c r="C27" s="230"/>
      <c r="D27" s="14"/>
      <c r="E27" s="14"/>
      <c r="F27" s="14"/>
      <c r="G27" s="14"/>
      <c r="H27" s="14"/>
      <c r="I27" s="231"/>
      <c r="J27" s="14"/>
      <c r="K27" s="21"/>
      <c r="L27" s="21"/>
      <c r="M27" s="21"/>
      <c r="N27" s="21"/>
    </row>
    <row r="28" spans="1:14" x14ac:dyDescent="0.2">
      <c r="A28" s="232"/>
      <c r="B28" s="230"/>
      <c r="C28" s="230"/>
      <c r="D28" s="14"/>
      <c r="E28" s="14"/>
      <c r="F28" s="14"/>
      <c r="G28" s="14"/>
      <c r="H28" s="14"/>
      <c r="I28" s="232"/>
      <c r="J28" s="14"/>
      <c r="K28" s="21"/>
      <c r="L28" s="21"/>
      <c r="M28" s="21"/>
      <c r="N28" s="21"/>
    </row>
    <row r="29" spans="1:14" x14ac:dyDescent="0.2">
      <c r="A29" s="232"/>
      <c r="B29" s="230"/>
      <c r="C29" s="230"/>
      <c r="D29" s="14"/>
      <c r="E29" s="14"/>
      <c r="F29" s="14"/>
      <c r="G29" s="14"/>
      <c r="H29" s="14"/>
      <c r="I29" s="233"/>
      <c r="J29" s="14"/>
      <c r="K29" s="21"/>
      <c r="L29" s="21"/>
      <c r="M29" s="21"/>
      <c r="N29" s="21"/>
    </row>
    <row r="30" spans="1:14" x14ac:dyDescent="0.2">
      <c r="A30" s="232"/>
      <c r="B30" s="230"/>
      <c r="C30" s="230"/>
      <c r="D30" s="14"/>
      <c r="E30" s="14"/>
      <c r="F30" s="14"/>
      <c r="G30" s="14"/>
      <c r="H30" s="14"/>
      <c r="I30" s="231"/>
      <c r="J30" s="14"/>
      <c r="K30" s="21"/>
      <c r="L30" s="21"/>
      <c r="M30" s="21"/>
      <c r="N30" s="21"/>
    </row>
    <row r="31" spans="1:14" x14ac:dyDescent="0.2">
      <c r="A31" s="232"/>
      <c r="B31" s="230"/>
      <c r="C31" s="230"/>
      <c r="D31" s="14"/>
      <c r="E31" s="14"/>
      <c r="F31" s="14"/>
      <c r="G31" s="14"/>
      <c r="H31" s="14"/>
      <c r="I31" s="232"/>
      <c r="J31" s="14"/>
      <c r="K31" s="21"/>
      <c r="L31" s="21"/>
      <c r="M31" s="21"/>
      <c r="N31" s="21"/>
    </row>
    <row r="32" spans="1:14" x14ac:dyDescent="0.2">
      <c r="A32" s="233"/>
      <c r="B32" s="230"/>
      <c r="C32" s="230"/>
      <c r="D32" s="14"/>
      <c r="E32" s="14"/>
      <c r="F32" s="14"/>
      <c r="G32" s="14"/>
      <c r="H32" s="14"/>
      <c r="I32" s="233"/>
      <c r="J32" s="14"/>
      <c r="K32" s="21"/>
      <c r="L32" s="21"/>
      <c r="M32" s="21"/>
      <c r="N32" s="21"/>
    </row>
    <row r="34" spans="1:14" ht="15" x14ac:dyDescent="0.25">
      <c r="A34" s="55" t="s">
        <v>71</v>
      </c>
    </row>
    <row r="35" spans="1:14" ht="14.25" x14ac:dyDescent="0.2">
      <c r="A35" s="237" t="s">
        <v>143</v>
      </c>
      <c r="B35" s="237"/>
      <c r="C35" s="237"/>
      <c r="D35" s="237"/>
      <c r="E35" s="237"/>
      <c r="F35" s="237"/>
      <c r="G35" s="237"/>
      <c r="H35" s="237"/>
      <c r="I35" s="237"/>
      <c r="J35" s="237"/>
      <c r="K35" s="237"/>
      <c r="L35" s="237"/>
      <c r="M35" s="237"/>
      <c r="N35" s="237"/>
    </row>
    <row r="36" spans="1:14" ht="7.5" customHeight="1" x14ac:dyDescent="0.2">
      <c r="A36" s="238"/>
      <c r="B36" s="238"/>
      <c r="C36" s="238"/>
      <c r="D36" s="238"/>
      <c r="E36" s="238"/>
      <c r="F36" s="238"/>
      <c r="G36" s="238"/>
      <c r="H36" s="238"/>
      <c r="I36" s="238"/>
      <c r="J36" s="238"/>
      <c r="K36" s="238"/>
      <c r="L36" s="238"/>
      <c r="M36" s="238"/>
      <c r="N36" s="238"/>
    </row>
    <row r="37" spans="1:14" ht="14.25" customHeight="1" x14ac:dyDescent="0.2">
      <c r="A37" s="172" t="s">
        <v>144</v>
      </c>
      <c r="B37" s="172"/>
      <c r="C37" s="172"/>
      <c r="D37" s="172"/>
      <c r="E37" s="172"/>
      <c r="F37" s="172"/>
      <c r="G37" s="172"/>
      <c r="H37" s="172"/>
      <c r="I37" s="172"/>
      <c r="J37" s="172"/>
      <c r="K37" s="172"/>
      <c r="L37" s="172"/>
      <c r="M37" s="172"/>
      <c r="N37" s="172"/>
    </row>
    <row r="38" spans="1:14" x14ac:dyDescent="0.2">
      <c r="A38" s="172"/>
      <c r="B38" s="172"/>
      <c r="C38" s="172"/>
      <c r="D38" s="172"/>
      <c r="E38" s="172"/>
      <c r="F38" s="172"/>
      <c r="G38" s="172"/>
      <c r="H38" s="172"/>
      <c r="I38" s="172"/>
      <c r="J38" s="172"/>
      <c r="K38" s="172"/>
      <c r="L38" s="172"/>
      <c r="M38" s="172"/>
      <c r="N38" s="172"/>
    </row>
    <row r="39" spans="1:14" ht="8.1" customHeight="1" x14ac:dyDescent="0.2"/>
    <row r="40" spans="1:14" x14ac:dyDescent="0.2">
      <c r="A40" s="239" t="s">
        <v>145</v>
      </c>
      <c r="B40" s="239"/>
      <c r="C40" s="239"/>
      <c r="D40" s="239"/>
      <c r="E40" s="239"/>
      <c r="F40" s="239"/>
      <c r="G40" s="239"/>
      <c r="H40" s="239"/>
      <c r="I40" s="239"/>
      <c r="J40" s="239"/>
      <c r="K40" s="239"/>
      <c r="L40" s="239"/>
      <c r="M40" s="239"/>
      <c r="N40" s="239"/>
    </row>
    <row r="41" spans="1:14" ht="16.5" customHeight="1" x14ac:dyDescent="0.2">
      <c r="A41" s="239"/>
      <c r="B41" s="239"/>
      <c r="C41" s="239"/>
      <c r="D41" s="239"/>
      <c r="E41" s="239"/>
      <c r="F41" s="239"/>
      <c r="G41" s="239"/>
      <c r="H41" s="239"/>
      <c r="I41" s="239"/>
      <c r="J41" s="239"/>
      <c r="K41" s="239"/>
      <c r="L41" s="239"/>
      <c r="M41" s="239"/>
      <c r="N41" s="239"/>
    </row>
    <row r="42" spans="1:14" ht="8.1" customHeight="1" x14ac:dyDescent="0.2"/>
    <row r="43" spans="1:14" ht="12.75" customHeight="1" x14ac:dyDescent="0.2">
      <c r="A43" s="239" t="s">
        <v>146</v>
      </c>
      <c r="B43" s="239"/>
      <c r="C43" s="239"/>
      <c r="D43" s="239"/>
      <c r="E43" s="239"/>
      <c r="F43" s="239"/>
      <c r="G43" s="239"/>
      <c r="H43" s="239"/>
      <c r="I43" s="239"/>
      <c r="J43" s="239"/>
      <c r="K43" s="239"/>
      <c r="L43" s="239"/>
      <c r="M43" s="239"/>
      <c r="N43" s="239"/>
    </row>
    <row r="44" spans="1:14" ht="12.75" customHeight="1" x14ac:dyDescent="0.2">
      <c r="A44" s="239"/>
      <c r="B44" s="239"/>
      <c r="C44" s="239"/>
      <c r="D44" s="239"/>
      <c r="E44" s="239"/>
      <c r="F44" s="239"/>
      <c r="G44" s="239"/>
      <c r="H44" s="239"/>
      <c r="I44" s="239"/>
      <c r="J44" s="239"/>
      <c r="K44" s="239"/>
      <c r="L44" s="239"/>
      <c r="M44" s="239"/>
      <c r="N44" s="239"/>
    </row>
    <row r="45" spans="1:14" ht="12.75" customHeight="1" x14ac:dyDescent="0.2">
      <c r="A45" s="239"/>
      <c r="B45" s="239"/>
      <c r="C45" s="239"/>
      <c r="D45" s="239"/>
      <c r="E45" s="239"/>
      <c r="F45" s="239"/>
      <c r="G45" s="239"/>
      <c r="H45" s="239"/>
      <c r="I45" s="239"/>
      <c r="J45" s="239"/>
      <c r="K45" s="239"/>
      <c r="L45" s="239"/>
      <c r="M45" s="239"/>
      <c r="N45" s="239"/>
    </row>
    <row r="46" spans="1:14" ht="12.75" customHeight="1" x14ac:dyDescent="0.2">
      <c r="A46" s="239"/>
      <c r="B46" s="239"/>
      <c r="C46" s="239"/>
      <c r="D46" s="239"/>
      <c r="E46" s="239"/>
      <c r="F46" s="239"/>
      <c r="G46" s="239"/>
      <c r="H46" s="239"/>
      <c r="I46" s="239"/>
      <c r="J46" s="239"/>
      <c r="K46" s="239"/>
      <c r="L46" s="239"/>
      <c r="M46" s="239"/>
      <c r="N46" s="239"/>
    </row>
    <row r="47" spans="1:14" ht="22.5" customHeight="1" x14ac:dyDescent="0.2">
      <c r="A47" s="239"/>
      <c r="B47" s="239"/>
      <c r="C47" s="239"/>
      <c r="D47" s="239"/>
      <c r="E47" s="239"/>
      <c r="F47" s="239"/>
      <c r="G47" s="239"/>
      <c r="H47" s="239"/>
      <c r="I47" s="239"/>
      <c r="J47" s="239"/>
      <c r="K47" s="239"/>
      <c r="L47" s="239"/>
      <c r="M47" s="239"/>
      <c r="N47" s="239"/>
    </row>
    <row r="48" spans="1:14" ht="8.1" customHeight="1" x14ac:dyDescent="0.2"/>
    <row r="49" spans="1:14" ht="14.25" x14ac:dyDescent="0.2">
      <c r="A49" s="237" t="s">
        <v>147</v>
      </c>
      <c r="B49" s="237"/>
      <c r="C49" s="237"/>
      <c r="D49" s="237"/>
      <c r="E49" s="237"/>
      <c r="F49" s="237"/>
      <c r="G49" s="237"/>
      <c r="H49" s="237"/>
      <c r="I49" s="237"/>
      <c r="J49" s="237"/>
      <c r="K49" s="237"/>
      <c r="L49" s="237"/>
      <c r="M49" s="237"/>
      <c r="N49" s="237"/>
    </row>
    <row r="50" spans="1:14" ht="8.1" customHeight="1" x14ac:dyDescent="0.2"/>
    <row r="51" spans="1:14" ht="14.25" x14ac:dyDescent="0.2">
      <c r="A51" s="237" t="s">
        <v>148</v>
      </c>
      <c r="B51" s="237"/>
      <c r="C51" s="237"/>
      <c r="D51" s="237"/>
      <c r="E51" s="237"/>
      <c r="F51" s="237"/>
      <c r="G51" s="237"/>
      <c r="H51" s="237"/>
      <c r="I51" s="237"/>
      <c r="J51" s="237"/>
      <c r="K51" s="237"/>
      <c r="L51" s="237"/>
      <c r="M51" s="237"/>
      <c r="N51" s="237"/>
    </row>
    <row r="52" spans="1:14" ht="8.1" customHeight="1" x14ac:dyDescent="0.2"/>
    <row r="53" spans="1:14" ht="14.25" x14ac:dyDescent="0.2">
      <c r="A53" s="237" t="s">
        <v>149</v>
      </c>
      <c r="B53" s="237"/>
      <c r="C53" s="237"/>
      <c r="D53" s="237"/>
      <c r="E53" s="237"/>
      <c r="F53" s="237"/>
      <c r="G53" s="237"/>
      <c r="H53" s="237"/>
      <c r="I53" s="237"/>
      <c r="J53" s="237"/>
      <c r="K53" s="237"/>
      <c r="L53" s="237"/>
      <c r="M53" s="237"/>
      <c r="N53" s="23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27" t="s">
        <v>150</v>
      </c>
      <c r="B1" s="228"/>
      <c r="C1" s="228"/>
      <c r="D1" s="228"/>
      <c r="E1" s="228"/>
      <c r="F1" s="228"/>
      <c r="G1" s="228"/>
      <c r="H1" s="229"/>
    </row>
    <row r="2" spans="1:8" ht="21" customHeight="1" x14ac:dyDescent="0.2">
      <c r="A2" s="36" t="s">
        <v>128</v>
      </c>
      <c r="B2" s="218" t="s">
        <v>129</v>
      </c>
      <c r="C2" s="218"/>
      <c r="D2" s="218"/>
      <c r="E2" s="218"/>
      <c r="F2" s="218"/>
      <c r="G2" s="218"/>
      <c r="H2" s="218"/>
    </row>
    <row r="3" spans="1:8" ht="32.25" customHeight="1" x14ac:dyDescent="0.2">
      <c r="A3" s="132" t="s">
        <v>130</v>
      </c>
      <c r="B3" s="132" t="s">
        <v>151</v>
      </c>
      <c r="C3" s="147" t="s">
        <v>152</v>
      </c>
      <c r="D3" s="132" t="s">
        <v>98</v>
      </c>
      <c r="E3" s="132" t="s">
        <v>134</v>
      </c>
      <c r="F3" s="132" t="s">
        <v>135</v>
      </c>
      <c r="G3" s="132" t="s">
        <v>136</v>
      </c>
      <c r="H3" s="132" t="s">
        <v>153</v>
      </c>
    </row>
    <row r="4" spans="1:8" ht="27.75" customHeight="1" x14ac:dyDescent="0.2">
      <c r="A4" s="222"/>
      <c r="B4" s="222"/>
      <c r="C4" s="131"/>
      <c r="D4" s="141"/>
      <c r="E4" s="222"/>
      <c r="F4" s="222"/>
      <c r="G4" s="222"/>
      <c r="H4" s="131"/>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2" t="s">
        <v>143</v>
      </c>
      <c r="B15" s="172"/>
      <c r="C15" s="172"/>
      <c r="D15" s="172"/>
      <c r="E15" s="172"/>
      <c r="F15" s="172"/>
      <c r="G15" s="172"/>
      <c r="H15" s="172"/>
    </row>
    <row r="16" spans="1:8" ht="8.1" customHeight="1" x14ac:dyDescent="0.2"/>
    <row r="17" spans="1:8" ht="33.75" customHeight="1" x14ac:dyDescent="0.2">
      <c r="A17" s="241" t="s">
        <v>154</v>
      </c>
      <c r="B17" s="172"/>
      <c r="C17" s="172"/>
      <c r="D17" s="172"/>
      <c r="E17" s="172"/>
      <c r="F17" s="172"/>
      <c r="G17" s="172"/>
      <c r="H17" s="172"/>
    </row>
    <row r="18" spans="1:8" ht="8.1" customHeight="1" x14ac:dyDescent="0.2"/>
    <row r="19" spans="1:8" x14ac:dyDescent="0.2">
      <c r="A19" s="240" t="s">
        <v>155</v>
      </c>
      <c r="B19" s="239"/>
      <c r="C19" s="239"/>
      <c r="D19" s="239"/>
      <c r="E19" s="239"/>
      <c r="F19" s="239"/>
      <c r="G19" s="239"/>
      <c r="H19" s="239"/>
    </row>
    <row r="20" spans="1:8" ht="18" customHeight="1" x14ac:dyDescent="0.2">
      <c r="A20" s="239"/>
      <c r="B20" s="239"/>
      <c r="C20" s="239"/>
      <c r="D20" s="239"/>
      <c r="E20" s="239"/>
      <c r="F20" s="239"/>
      <c r="G20" s="239"/>
      <c r="H20" s="239"/>
    </row>
    <row r="21" spans="1:8" ht="8.1" customHeight="1" x14ac:dyDescent="0.2"/>
    <row r="22" spans="1:8" ht="15.75" customHeight="1" x14ac:dyDescent="0.2">
      <c r="A22" s="240" t="s">
        <v>156</v>
      </c>
      <c r="B22" s="239"/>
      <c r="C22" s="239"/>
      <c r="D22" s="239"/>
      <c r="E22" s="239"/>
      <c r="F22" s="239"/>
      <c r="G22" s="239"/>
      <c r="H22" s="239"/>
    </row>
    <row r="23" spans="1:8" x14ac:dyDescent="0.2">
      <c r="A23" s="239"/>
      <c r="B23" s="239"/>
      <c r="C23" s="239"/>
      <c r="D23" s="239"/>
      <c r="E23" s="239"/>
      <c r="F23" s="239"/>
      <c r="G23" s="239"/>
      <c r="H23" s="239"/>
    </row>
    <row r="24" spans="1:8" ht="16.5" customHeight="1" x14ac:dyDescent="0.2">
      <c r="A24" s="239"/>
      <c r="B24" s="239"/>
      <c r="C24" s="239"/>
      <c r="D24" s="239"/>
      <c r="E24" s="239"/>
      <c r="F24" s="239"/>
      <c r="G24" s="239"/>
      <c r="H24" s="23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42" t="s">
        <v>158</v>
      </c>
      <c r="C1" s="242"/>
      <c r="D1" s="242"/>
      <c r="E1" s="242"/>
      <c r="F1" s="242"/>
      <c r="G1" s="242"/>
      <c r="H1" s="242"/>
      <c r="I1" s="242"/>
      <c r="J1" s="242"/>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43" t="s">
        <v>166</v>
      </c>
      <c r="B5" s="246"/>
      <c r="C5" s="248"/>
      <c r="D5" s="248"/>
      <c r="E5" s="248">
        <f>+C5*D5</f>
        <v>0</v>
      </c>
      <c r="F5" s="251" t="s">
        <v>167</v>
      </c>
      <c r="G5" s="83"/>
      <c r="H5" s="25"/>
      <c r="I5" s="25"/>
      <c r="J5" s="26">
        <f t="shared" ref="J5:J37" si="0">+H5*I5</f>
        <v>0</v>
      </c>
    </row>
    <row r="6" spans="1:10" ht="20.100000000000001" customHeight="1" x14ac:dyDescent="0.2">
      <c r="A6" s="244"/>
      <c r="B6" s="247"/>
      <c r="C6" s="249"/>
      <c r="D6" s="249"/>
      <c r="E6" s="249"/>
      <c r="F6" s="252"/>
      <c r="G6" s="84"/>
      <c r="H6" s="27"/>
      <c r="I6" s="27"/>
      <c r="J6" s="28">
        <f t="shared" si="0"/>
        <v>0</v>
      </c>
    </row>
    <row r="7" spans="1:10" ht="20.100000000000001" customHeight="1" x14ac:dyDescent="0.2">
      <c r="A7" s="244"/>
      <c r="B7" s="247"/>
      <c r="C7" s="250"/>
      <c r="D7" s="250"/>
      <c r="E7" s="250"/>
      <c r="F7" s="252"/>
      <c r="G7" s="84"/>
      <c r="H7" s="27"/>
      <c r="I7" s="27"/>
      <c r="J7" s="28">
        <f t="shared" si="0"/>
        <v>0</v>
      </c>
    </row>
    <row r="8" spans="1:10" ht="20.100000000000001" customHeight="1" x14ac:dyDescent="0.2">
      <c r="A8" s="244"/>
      <c r="B8" s="247"/>
      <c r="C8" s="253"/>
      <c r="D8" s="253"/>
      <c r="E8" s="253">
        <f>+C8*D8</f>
        <v>0</v>
      </c>
      <c r="F8" s="257" t="s">
        <v>168</v>
      </c>
      <c r="G8" s="84"/>
      <c r="H8" s="27"/>
      <c r="I8" s="27"/>
      <c r="J8" s="28">
        <f t="shared" si="0"/>
        <v>0</v>
      </c>
    </row>
    <row r="9" spans="1:10" ht="20.100000000000001" customHeight="1" x14ac:dyDescent="0.2">
      <c r="A9" s="244"/>
      <c r="B9" s="247"/>
      <c r="C9" s="249"/>
      <c r="D9" s="249"/>
      <c r="E9" s="249"/>
      <c r="F9" s="252"/>
      <c r="G9" s="84"/>
      <c r="H9" s="27"/>
      <c r="I9" s="27"/>
      <c r="J9" s="28">
        <f t="shared" si="0"/>
        <v>0</v>
      </c>
    </row>
    <row r="10" spans="1:10" ht="20.100000000000001" customHeight="1" x14ac:dyDescent="0.2">
      <c r="A10" s="244"/>
      <c r="B10" s="247"/>
      <c r="C10" s="250"/>
      <c r="D10" s="250"/>
      <c r="E10" s="250"/>
      <c r="F10" s="252"/>
      <c r="G10" s="84"/>
      <c r="H10" s="27"/>
      <c r="I10" s="27"/>
      <c r="J10" s="28">
        <f t="shared" si="0"/>
        <v>0</v>
      </c>
    </row>
    <row r="11" spans="1:10" ht="20.100000000000001" customHeight="1" x14ac:dyDescent="0.2">
      <c r="A11" s="244"/>
      <c r="B11" s="247"/>
      <c r="C11" s="253"/>
      <c r="D11" s="253"/>
      <c r="E11" s="253">
        <f>+C11*D11</f>
        <v>0</v>
      </c>
      <c r="F11" s="257" t="s">
        <v>169</v>
      </c>
      <c r="G11" s="84"/>
      <c r="H11" s="27"/>
      <c r="I11" s="27"/>
      <c r="J11" s="28">
        <f t="shared" si="0"/>
        <v>0</v>
      </c>
    </row>
    <row r="12" spans="1:10" ht="20.100000000000001" customHeight="1" x14ac:dyDescent="0.2">
      <c r="A12" s="244"/>
      <c r="B12" s="247"/>
      <c r="C12" s="249"/>
      <c r="D12" s="249"/>
      <c r="E12" s="249"/>
      <c r="F12" s="252"/>
      <c r="G12" s="84"/>
      <c r="H12" s="27"/>
      <c r="I12" s="27"/>
      <c r="J12" s="28">
        <f t="shared" si="0"/>
        <v>0</v>
      </c>
    </row>
    <row r="13" spans="1:10" ht="20.100000000000001" customHeight="1" x14ac:dyDescent="0.2">
      <c r="A13" s="244"/>
      <c r="B13" s="247"/>
      <c r="C13" s="250"/>
      <c r="D13" s="250"/>
      <c r="E13" s="250"/>
      <c r="F13" s="252"/>
      <c r="G13" s="84"/>
      <c r="H13" s="27"/>
      <c r="I13" s="27"/>
      <c r="J13" s="28">
        <f t="shared" si="0"/>
        <v>0</v>
      </c>
    </row>
    <row r="14" spans="1:10" ht="20.100000000000001" customHeight="1" x14ac:dyDescent="0.2">
      <c r="A14" s="244"/>
      <c r="B14" s="247"/>
      <c r="C14" s="253"/>
      <c r="D14" s="253"/>
      <c r="E14" s="253">
        <f>+C14*D14</f>
        <v>0</v>
      </c>
      <c r="F14" s="255" t="s">
        <v>170</v>
      </c>
      <c r="G14" s="84"/>
      <c r="H14" s="27"/>
      <c r="I14" s="27"/>
      <c r="J14" s="28">
        <f t="shared" si="0"/>
        <v>0</v>
      </c>
    </row>
    <row r="15" spans="1:10" ht="20.100000000000001" customHeight="1" x14ac:dyDescent="0.2">
      <c r="A15" s="244"/>
      <c r="B15" s="247"/>
      <c r="C15" s="249"/>
      <c r="D15" s="249"/>
      <c r="E15" s="249"/>
      <c r="F15" s="252"/>
      <c r="G15" s="84"/>
      <c r="H15" s="27"/>
      <c r="I15" s="27"/>
      <c r="J15" s="28">
        <f t="shared" si="0"/>
        <v>0</v>
      </c>
    </row>
    <row r="16" spans="1:10" ht="20.100000000000001" customHeight="1" x14ac:dyDescent="0.2">
      <c r="A16" s="244"/>
      <c r="B16" s="247"/>
      <c r="C16" s="250"/>
      <c r="D16" s="250"/>
      <c r="E16" s="250"/>
      <c r="F16" s="252"/>
      <c r="G16" s="84"/>
      <c r="H16" s="27"/>
      <c r="I16" s="27"/>
      <c r="J16" s="28">
        <f t="shared" si="0"/>
        <v>0</v>
      </c>
    </row>
    <row r="17" spans="1:10" ht="20.100000000000001" customHeight="1" x14ac:dyDescent="0.2">
      <c r="A17" s="244"/>
      <c r="B17" s="247"/>
      <c r="C17" s="253"/>
      <c r="D17" s="253"/>
      <c r="E17" s="253">
        <f>+C17*D17</f>
        <v>0</v>
      </c>
      <c r="F17" s="255" t="s">
        <v>171</v>
      </c>
      <c r="G17" s="84"/>
      <c r="H17" s="27"/>
      <c r="I17" s="27"/>
      <c r="J17" s="28">
        <f t="shared" si="0"/>
        <v>0</v>
      </c>
    </row>
    <row r="18" spans="1:10" ht="20.100000000000001" customHeight="1" x14ac:dyDescent="0.2">
      <c r="A18" s="244"/>
      <c r="B18" s="247"/>
      <c r="C18" s="249"/>
      <c r="D18" s="249"/>
      <c r="E18" s="249"/>
      <c r="F18" s="252"/>
      <c r="G18" s="84"/>
      <c r="H18" s="27"/>
      <c r="I18" s="27"/>
      <c r="J18" s="28">
        <f t="shared" si="0"/>
        <v>0</v>
      </c>
    </row>
    <row r="19" spans="1:10" ht="20.100000000000001" customHeight="1" thickBot="1" x14ac:dyDescent="0.25">
      <c r="A19" s="245"/>
      <c r="B19" s="258"/>
      <c r="C19" s="254"/>
      <c r="D19" s="254"/>
      <c r="E19" s="254"/>
      <c r="F19" s="256"/>
      <c r="G19" s="85"/>
      <c r="H19" s="29"/>
      <c r="I19" s="29"/>
      <c r="J19" s="30">
        <f t="shared" si="0"/>
        <v>0</v>
      </c>
    </row>
    <row r="20" spans="1:10" ht="19.5" customHeight="1" thickTop="1" x14ac:dyDescent="0.2">
      <c r="A20" s="243" t="s">
        <v>172</v>
      </c>
      <c r="B20" s="246"/>
      <c r="C20" s="248"/>
      <c r="D20" s="248"/>
      <c r="E20" s="248">
        <f>+C20*D20</f>
        <v>0</v>
      </c>
      <c r="F20" s="251" t="s">
        <v>173</v>
      </c>
      <c r="G20" s="83"/>
      <c r="H20" s="25"/>
      <c r="I20" s="25"/>
      <c r="J20" s="26">
        <f t="shared" si="0"/>
        <v>0</v>
      </c>
    </row>
    <row r="21" spans="1:10" ht="19.5" customHeight="1" x14ac:dyDescent="0.2">
      <c r="A21" s="244"/>
      <c r="B21" s="247"/>
      <c r="C21" s="249"/>
      <c r="D21" s="249"/>
      <c r="E21" s="249"/>
      <c r="F21" s="252"/>
      <c r="G21" s="84"/>
      <c r="H21" s="27"/>
      <c r="I21" s="27"/>
      <c r="J21" s="28">
        <f t="shared" si="0"/>
        <v>0</v>
      </c>
    </row>
    <row r="22" spans="1:10" ht="19.5" customHeight="1" x14ac:dyDescent="0.2">
      <c r="A22" s="244"/>
      <c r="B22" s="247"/>
      <c r="C22" s="250"/>
      <c r="D22" s="250"/>
      <c r="E22" s="250"/>
      <c r="F22" s="252"/>
      <c r="G22" s="84"/>
      <c r="H22" s="27"/>
      <c r="I22" s="27"/>
      <c r="J22" s="28">
        <f t="shared" si="0"/>
        <v>0</v>
      </c>
    </row>
    <row r="23" spans="1:10" ht="19.5" customHeight="1" x14ac:dyDescent="0.2">
      <c r="A23" s="244"/>
      <c r="B23" s="247"/>
      <c r="C23" s="253"/>
      <c r="D23" s="253"/>
      <c r="E23" s="253">
        <f>+C23*D23</f>
        <v>0</v>
      </c>
      <c r="F23" s="257" t="s">
        <v>174</v>
      </c>
      <c r="G23" s="84"/>
      <c r="H23" s="27"/>
      <c r="I23" s="27"/>
      <c r="J23" s="28">
        <f t="shared" si="0"/>
        <v>0</v>
      </c>
    </row>
    <row r="24" spans="1:10" ht="19.5" customHeight="1" x14ac:dyDescent="0.2">
      <c r="A24" s="244"/>
      <c r="B24" s="247"/>
      <c r="C24" s="249"/>
      <c r="D24" s="249"/>
      <c r="E24" s="249"/>
      <c r="F24" s="252"/>
      <c r="G24" s="84"/>
      <c r="H24" s="27"/>
      <c r="I24" s="27"/>
      <c r="J24" s="28">
        <f t="shared" si="0"/>
        <v>0</v>
      </c>
    </row>
    <row r="25" spans="1:10" ht="19.5" customHeight="1" x14ac:dyDescent="0.2">
      <c r="A25" s="244"/>
      <c r="B25" s="247"/>
      <c r="C25" s="250"/>
      <c r="D25" s="250"/>
      <c r="E25" s="250"/>
      <c r="F25" s="252"/>
      <c r="G25" s="84"/>
      <c r="H25" s="27"/>
      <c r="I25" s="27"/>
      <c r="J25" s="28">
        <f t="shared" si="0"/>
        <v>0</v>
      </c>
    </row>
    <row r="26" spans="1:10" ht="19.5" customHeight="1" x14ac:dyDescent="0.2">
      <c r="A26" s="244"/>
      <c r="B26" s="247"/>
      <c r="C26" s="253"/>
      <c r="D26" s="253"/>
      <c r="E26" s="253">
        <f>+C26*D26</f>
        <v>0</v>
      </c>
      <c r="F26" s="257" t="s">
        <v>175</v>
      </c>
      <c r="G26" s="84"/>
      <c r="H26" s="27"/>
      <c r="I26" s="27"/>
      <c r="J26" s="28">
        <f t="shared" si="0"/>
        <v>0</v>
      </c>
    </row>
    <row r="27" spans="1:10" ht="19.5" customHeight="1" x14ac:dyDescent="0.2">
      <c r="A27" s="244"/>
      <c r="B27" s="247"/>
      <c r="C27" s="249"/>
      <c r="D27" s="249"/>
      <c r="E27" s="249"/>
      <c r="F27" s="252"/>
      <c r="G27" s="84"/>
      <c r="H27" s="27"/>
      <c r="I27" s="27"/>
      <c r="J27" s="28">
        <f t="shared" si="0"/>
        <v>0</v>
      </c>
    </row>
    <row r="28" spans="1:10" ht="19.5" customHeight="1" x14ac:dyDescent="0.2">
      <c r="A28" s="244"/>
      <c r="B28" s="247"/>
      <c r="C28" s="250"/>
      <c r="D28" s="250"/>
      <c r="E28" s="250"/>
      <c r="F28" s="252"/>
      <c r="G28" s="84"/>
      <c r="H28" s="27"/>
      <c r="I28" s="27"/>
      <c r="J28" s="28">
        <f t="shared" si="0"/>
        <v>0</v>
      </c>
    </row>
    <row r="29" spans="1:10" ht="19.5" customHeight="1" x14ac:dyDescent="0.2">
      <c r="A29" s="244"/>
      <c r="B29" s="247"/>
      <c r="C29" s="253"/>
      <c r="D29" s="253"/>
      <c r="E29" s="253">
        <f>+C29*D29</f>
        <v>0</v>
      </c>
      <c r="F29" s="257" t="s">
        <v>176</v>
      </c>
      <c r="G29" s="84"/>
      <c r="H29" s="27"/>
      <c r="I29" s="27"/>
      <c r="J29" s="28">
        <f t="shared" si="0"/>
        <v>0</v>
      </c>
    </row>
    <row r="30" spans="1:10" ht="19.5" customHeight="1" x14ac:dyDescent="0.2">
      <c r="A30" s="244"/>
      <c r="B30" s="247"/>
      <c r="C30" s="249"/>
      <c r="D30" s="249"/>
      <c r="E30" s="249"/>
      <c r="F30" s="252"/>
      <c r="G30" s="84"/>
      <c r="H30" s="27"/>
      <c r="I30" s="27"/>
      <c r="J30" s="28">
        <f t="shared" si="0"/>
        <v>0</v>
      </c>
    </row>
    <row r="31" spans="1:10" ht="19.5" customHeight="1" x14ac:dyDescent="0.2">
      <c r="A31" s="244"/>
      <c r="B31" s="247"/>
      <c r="C31" s="250"/>
      <c r="D31" s="250"/>
      <c r="E31" s="250"/>
      <c r="F31" s="252"/>
      <c r="G31" s="84"/>
      <c r="H31" s="27"/>
      <c r="I31" s="27"/>
      <c r="J31" s="28">
        <f t="shared" si="0"/>
        <v>0</v>
      </c>
    </row>
    <row r="32" spans="1:10" ht="19.5" customHeight="1" x14ac:dyDescent="0.2">
      <c r="A32" s="244"/>
      <c r="B32" s="247"/>
      <c r="C32" s="253"/>
      <c r="D32" s="253"/>
      <c r="E32" s="253">
        <f>+C32*D32</f>
        <v>0</v>
      </c>
      <c r="F32" s="257" t="s">
        <v>177</v>
      </c>
      <c r="G32" s="84"/>
      <c r="H32" s="27"/>
      <c r="I32" s="27"/>
      <c r="J32" s="28">
        <f t="shared" si="0"/>
        <v>0</v>
      </c>
    </row>
    <row r="33" spans="1:10" ht="19.5" customHeight="1" x14ac:dyDescent="0.2">
      <c r="A33" s="244"/>
      <c r="B33" s="247"/>
      <c r="C33" s="249"/>
      <c r="D33" s="249"/>
      <c r="E33" s="249"/>
      <c r="F33" s="252"/>
      <c r="G33" s="84"/>
      <c r="H33" s="27"/>
      <c r="I33" s="27"/>
      <c r="J33" s="28">
        <f t="shared" si="0"/>
        <v>0</v>
      </c>
    </row>
    <row r="34" spans="1:10" ht="19.5" customHeight="1" x14ac:dyDescent="0.2">
      <c r="A34" s="244"/>
      <c r="B34" s="247"/>
      <c r="C34" s="250"/>
      <c r="D34" s="250"/>
      <c r="E34" s="250"/>
      <c r="F34" s="252"/>
      <c r="G34" s="84"/>
      <c r="H34" s="27"/>
      <c r="I34" s="27"/>
      <c r="J34" s="28">
        <f t="shared" si="0"/>
        <v>0</v>
      </c>
    </row>
    <row r="35" spans="1:10" ht="19.5" customHeight="1" x14ac:dyDescent="0.2">
      <c r="A35" s="244"/>
      <c r="B35" s="247"/>
      <c r="C35" s="253"/>
      <c r="D35" s="253"/>
      <c r="E35" s="253">
        <f>+C35*D35</f>
        <v>0</v>
      </c>
      <c r="F35" s="255" t="s">
        <v>178</v>
      </c>
      <c r="G35" s="84"/>
      <c r="H35" s="27"/>
      <c r="I35" s="27"/>
      <c r="J35" s="28">
        <f t="shared" si="0"/>
        <v>0</v>
      </c>
    </row>
    <row r="36" spans="1:10" ht="19.5" customHeight="1" x14ac:dyDescent="0.2">
      <c r="A36" s="244"/>
      <c r="B36" s="247"/>
      <c r="C36" s="249"/>
      <c r="D36" s="249"/>
      <c r="E36" s="249"/>
      <c r="F36" s="252"/>
      <c r="G36" s="84"/>
      <c r="H36" s="27"/>
      <c r="I36" s="27"/>
      <c r="J36" s="28">
        <f t="shared" si="0"/>
        <v>0</v>
      </c>
    </row>
    <row r="37" spans="1:10" ht="19.5" customHeight="1" thickBot="1" x14ac:dyDescent="0.25">
      <c r="A37" s="245"/>
      <c r="B37" s="258"/>
      <c r="C37" s="254"/>
      <c r="D37" s="254"/>
      <c r="E37" s="254"/>
      <c r="F37" s="256"/>
      <c r="G37" s="85"/>
      <c r="H37" s="29"/>
      <c r="I37" s="29"/>
      <c r="J37" s="30">
        <f t="shared" si="0"/>
        <v>0</v>
      </c>
    </row>
    <row r="38" spans="1:10" ht="13.5" thickTop="1" x14ac:dyDescent="0.2"/>
    <row r="39" spans="1:10" x14ac:dyDescent="0.2">
      <c r="A39" s="31" t="s">
        <v>179</v>
      </c>
    </row>
    <row r="40" spans="1:10" x14ac:dyDescent="0.2">
      <c r="A40" s="259" t="s">
        <v>180</v>
      </c>
      <c r="B40" s="259"/>
      <c r="C40" s="259"/>
      <c r="D40" s="259"/>
      <c r="E40" s="259"/>
      <c r="F40" s="259"/>
      <c r="G40" s="259"/>
      <c r="H40" s="259"/>
      <c r="I40" s="259"/>
      <c r="J40" s="25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49" t="s">
        <v>45</v>
      </c>
      <c r="B1" s="150"/>
      <c r="C1" s="150"/>
      <c r="D1" s="150"/>
      <c r="E1" s="142"/>
      <c r="F1" s="143"/>
      <c r="G1" s="143"/>
      <c r="H1" s="143"/>
      <c r="I1" s="143"/>
      <c r="J1" s="143"/>
      <c r="K1" s="143"/>
      <c r="L1" s="143"/>
      <c r="M1" s="144"/>
    </row>
    <row r="2" spans="1:13" ht="30.95" customHeight="1" x14ac:dyDescent="0.25">
      <c r="A2" s="149" t="s">
        <v>46</v>
      </c>
      <c r="B2" s="150"/>
      <c r="C2" s="150"/>
      <c r="D2" s="150"/>
      <c r="E2" s="78"/>
      <c r="F2" s="50" t="s">
        <v>47</v>
      </c>
      <c r="G2" s="79"/>
      <c r="H2" s="50" t="s">
        <v>48</v>
      </c>
      <c r="I2" s="79"/>
      <c r="J2" s="39"/>
      <c r="K2" s="39"/>
      <c r="L2" s="39"/>
      <c r="M2" s="40"/>
    </row>
    <row r="3" spans="1:13" ht="30.95" customHeight="1" x14ac:dyDescent="0.25">
      <c r="A3" s="149" t="s">
        <v>49</v>
      </c>
      <c r="B3" s="150"/>
      <c r="C3" s="150" t="s">
        <v>50</v>
      </c>
      <c r="D3" s="150"/>
      <c r="E3" s="142"/>
      <c r="F3" s="143"/>
      <c r="G3" s="143"/>
      <c r="H3" s="143"/>
      <c r="I3" s="143"/>
      <c r="J3" s="143"/>
      <c r="K3" s="143"/>
      <c r="L3" s="143"/>
      <c r="M3" s="144"/>
    </row>
    <row r="4" spans="1:13" ht="30.95" customHeight="1" x14ac:dyDescent="0.25">
      <c r="A4" s="149" t="s">
        <v>51</v>
      </c>
      <c r="B4" s="150"/>
      <c r="C4" s="150"/>
      <c r="D4" s="150"/>
      <c r="E4" s="78"/>
      <c r="F4" s="50" t="s">
        <v>47</v>
      </c>
      <c r="G4" s="79"/>
      <c r="H4" s="50" t="s">
        <v>48</v>
      </c>
      <c r="I4" s="79"/>
      <c r="J4" s="39"/>
      <c r="K4" s="39"/>
      <c r="L4" s="39"/>
      <c r="M4" s="40"/>
    </row>
    <row r="5" spans="1:13" ht="30.95" customHeight="1" x14ac:dyDescent="0.25">
      <c r="A5" s="127" t="s">
        <v>52</v>
      </c>
      <c r="B5" s="128"/>
      <c r="C5" s="128" t="s">
        <v>53</v>
      </c>
      <c r="D5" s="128"/>
      <c r="E5" s="145"/>
      <c r="F5" s="146"/>
      <c r="G5" s="146"/>
      <c r="H5" s="143"/>
      <c r="I5" s="143"/>
      <c r="J5" s="143"/>
      <c r="K5" s="143"/>
      <c r="L5" s="143"/>
      <c r="M5" s="144"/>
    </row>
    <row r="6" spans="1:13" ht="23.25" customHeight="1" x14ac:dyDescent="0.2">
      <c r="A6" s="37"/>
      <c r="B6" s="77"/>
      <c r="C6" s="133" t="s">
        <v>54</v>
      </c>
      <c r="D6" s="133"/>
      <c r="E6" s="133"/>
      <c r="F6" s="133"/>
      <c r="G6" s="134"/>
      <c r="H6" s="135" t="s">
        <v>55</v>
      </c>
      <c r="I6" s="135"/>
      <c r="J6" s="135"/>
      <c r="K6" s="135"/>
      <c r="L6" s="135"/>
      <c r="M6" s="136"/>
    </row>
    <row r="7" spans="1:13" ht="29.1" customHeight="1" x14ac:dyDescent="0.2">
      <c r="A7" s="147" t="s">
        <v>56</v>
      </c>
      <c r="B7" s="147" t="s">
        <v>57</v>
      </c>
      <c r="C7" s="129" t="s">
        <v>58</v>
      </c>
      <c r="D7" s="131" t="s">
        <v>59</v>
      </c>
      <c r="E7" s="131" t="s">
        <v>60</v>
      </c>
      <c r="F7" s="131" t="s">
        <v>61</v>
      </c>
      <c r="G7" s="131" t="s">
        <v>62</v>
      </c>
      <c r="H7" s="132" t="s">
        <v>63</v>
      </c>
      <c r="I7" s="132" t="s">
        <v>64</v>
      </c>
      <c r="J7" s="137" t="s">
        <v>65</v>
      </c>
      <c r="K7" s="138"/>
      <c r="L7" s="137" t="s">
        <v>66</v>
      </c>
      <c r="M7" s="138"/>
    </row>
    <row r="8" spans="1:13" ht="30.95" customHeight="1" x14ac:dyDescent="0.2">
      <c r="A8" s="130"/>
      <c r="B8" s="148"/>
      <c r="C8" s="130"/>
      <c r="D8" s="130"/>
      <c r="E8" s="130"/>
      <c r="F8" s="130"/>
      <c r="G8" s="141"/>
      <c r="H8" s="130"/>
      <c r="I8" s="130"/>
      <c r="J8" s="139"/>
      <c r="K8" s="140"/>
      <c r="L8" s="139" t="s">
        <v>66</v>
      </c>
      <c r="M8" s="140"/>
    </row>
    <row r="9" spans="1:13" ht="30.95" customHeight="1" x14ac:dyDescent="0.2">
      <c r="A9" s="123"/>
      <c r="B9" s="123"/>
      <c r="C9" s="123"/>
      <c r="D9" s="123"/>
      <c r="E9" s="123"/>
      <c r="F9" s="51"/>
      <c r="G9" s="51"/>
      <c r="H9" s="51"/>
      <c r="I9" s="51"/>
      <c r="J9" s="151"/>
      <c r="K9" s="152"/>
      <c r="L9" s="151"/>
      <c r="M9" s="152"/>
    </row>
    <row r="10" spans="1:13" ht="30.95" customHeight="1" x14ac:dyDescent="0.2">
      <c r="A10" s="124"/>
      <c r="B10" s="124"/>
      <c r="C10" s="124"/>
      <c r="D10" s="124"/>
      <c r="E10" s="124"/>
      <c r="F10" s="52"/>
      <c r="G10" s="52"/>
      <c r="H10" s="52"/>
      <c r="I10" s="52"/>
      <c r="J10" s="153"/>
      <c r="K10" s="154"/>
      <c r="L10" s="153"/>
      <c r="M10" s="154"/>
    </row>
    <row r="11" spans="1:13" ht="30.95" customHeight="1" x14ac:dyDescent="0.2">
      <c r="A11" s="125"/>
      <c r="B11" s="125"/>
      <c r="C11" s="125"/>
      <c r="D11" s="125"/>
      <c r="E11" s="125"/>
      <c r="F11" s="53"/>
      <c r="G11" s="53"/>
      <c r="H11" s="53"/>
      <c r="I11" s="53"/>
      <c r="J11" s="120" t="s">
        <v>67</v>
      </c>
      <c r="K11" s="120" t="s">
        <v>68</v>
      </c>
      <c r="L11" s="120" t="s">
        <v>69</v>
      </c>
      <c r="M11" s="120" t="s">
        <v>70</v>
      </c>
    </row>
    <row r="12" spans="1:13" ht="30.95" customHeight="1" x14ac:dyDescent="0.2">
      <c r="A12" s="125"/>
      <c r="B12" s="125"/>
      <c r="C12" s="125"/>
      <c r="D12" s="125"/>
      <c r="E12" s="125"/>
      <c r="F12" s="53"/>
      <c r="G12" s="53"/>
      <c r="H12" s="53"/>
      <c r="I12" s="53"/>
      <c r="J12" s="121"/>
      <c r="K12" s="121"/>
      <c r="L12" s="121"/>
      <c r="M12" s="121"/>
    </row>
    <row r="13" spans="1:13" ht="30.95" customHeight="1" x14ac:dyDescent="0.2">
      <c r="A13" s="125"/>
      <c r="B13" s="125"/>
      <c r="C13" s="125"/>
      <c r="D13" s="125"/>
      <c r="E13" s="125"/>
      <c r="F13" s="53"/>
      <c r="G13" s="53"/>
      <c r="H13" s="53"/>
      <c r="I13" s="53"/>
      <c r="J13" s="151"/>
      <c r="K13" s="152"/>
      <c r="L13" s="151"/>
      <c r="M13" s="152"/>
    </row>
    <row r="14" spans="1:13" ht="30" customHeight="1" x14ac:dyDescent="0.2">
      <c r="A14" s="126"/>
      <c r="B14" s="126"/>
      <c r="C14" s="126"/>
      <c r="D14" s="126"/>
      <c r="E14" s="126"/>
      <c r="F14" s="54"/>
      <c r="G14" s="54"/>
      <c r="H14" s="54"/>
      <c r="I14" s="54"/>
      <c r="J14" s="153"/>
      <c r="K14" s="154"/>
      <c r="L14" s="153"/>
      <c r="M14" s="154"/>
    </row>
    <row r="15" spans="1:13" x14ac:dyDescent="0.2">
      <c r="K15"/>
      <c r="L15"/>
      <c r="M15"/>
    </row>
    <row r="16" spans="1:13" ht="15" x14ac:dyDescent="0.25">
      <c r="C16" s="55" t="s">
        <v>71</v>
      </c>
      <c r="K16"/>
      <c r="L16"/>
      <c r="M16"/>
    </row>
    <row r="17" spans="3:13" ht="14.25" x14ac:dyDescent="0.2">
      <c r="C17" s="122" t="s">
        <v>72</v>
      </c>
      <c r="D17" s="122"/>
      <c r="E17" s="122"/>
      <c r="F17" s="122"/>
      <c r="G17" s="122"/>
      <c r="H17"/>
      <c r="I17"/>
    </row>
    <row r="18" spans="3:13" ht="22.5" customHeight="1" x14ac:dyDescent="0.2">
      <c r="C18" s="56" t="s">
        <v>73</v>
      </c>
      <c r="D18" s="56"/>
      <c r="E18" s="56"/>
      <c r="F18" s="56"/>
      <c r="G18" s="56"/>
      <c r="H18" s="56"/>
      <c r="I18" s="56"/>
      <c r="J18" s="56"/>
      <c r="K18" s="1"/>
      <c r="L18" s="1"/>
      <c r="M18" s="1"/>
    </row>
    <row r="19" spans="3:13" ht="14.25" x14ac:dyDescent="0.2">
      <c r="C19" s="122" t="s">
        <v>74</v>
      </c>
      <c r="D19" s="122"/>
      <c r="E19" s="122"/>
      <c r="F19" s="122"/>
      <c r="G19" s="122"/>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19" t="s">
        <v>77</v>
      </c>
      <c r="D22" s="119"/>
      <c r="E22" s="119"/>
      <c r="F22" s="119"/>
      <c r="G22" s="119"/>
    </row>
    <row r="23" spans="3:13" ht="78.75" customHeight="1" x14ac:dyDescent="0.2">
      <c r="C23" s="119" t="s">
        <v>78</v>
      </c>
      <c r="D23" s="119"/>
      <c r="E23" s="119"/>
      <c r="F23" s="119"/>
      <c r="G23" s="119"/>
    </row>
    <row r="24" spans="3:13" ht="32.25" customHeight="1" x14ac:dyDescent="0.2">
      <c r="C24" s="119" t="s">
        <v>79</v>
      </c>
      <c r="D24" s="119"/>
      <c r="E24" s="119"/>
      <c r="F24" s="119"/>
      <c r="G24" s="119"/>
    </row>
    <row r="25" spans="3:13" ht="54" customHeight="1" x14ac:dyDescent="0.2">
      <c r="C25" s="119" t="s">
        <v>80</v>
      </c>
      <c r="D25" s="119"/>
      <c r="E25" s="119"/>
      <c r="F25" s="119"/>
      <c r="G25" s="119"/>
    </row>
    <row r="26" spans="3:13" ht="63" customHeight="1" x14ac:dyDescent="0.2">
      <c r="C26" s="119" t="s">
        <v>81</v>
      </c>
      <c r="D26" s="119"/>
      <c r="E26" s="119"/>
      <c r="F26" s="119"/>
      <c r="G26" s="119"/>
    </row>
    <row r="27" spans="3:13" ht="44.25" customHeight="1" x14ac:dyDescent="0.2">
      <c r="C27" s="119" t="s">
        <v>82</v>
      </c>
      <c r="D27" s="119"/>
      <c r="E27" s="119"/>
      <c r="F27" s="119"/>
      <c r="G27" s="119"/>
    </row>
    <row r="28" spans="3:13" ht="59.25" customHeight="1" x14ac:dyDescent="0.2">
      <c r="C28" s="119" t="s">
        <v>83</v>
      </c>
      <c r="D28" s="119"/>
      <c r="E28" s="119"/>
      <c r="F28" s="119"/>
      <c r="G28" s="119"/>
    </row>
    <row r="29" spans="3:13" ht="62.25" customHeight="1" x14ac:dyDescent="0.2">
      <c r="C29" s="119" t="s">
        <v>84</v>
      </c>
      <c r="D29" s="119"/>
      <c r="E29" s="119"/>
      <c r="F29" s="119"/>
      <c r="G29" s="119"/>
      <c r="H29" s="56"/>
      <c r="I29" s="56"/>
      <c r="J29" s="56"/>
      <c r="K29" s="56"/>
      <c r="L29" s="56"/>
      <c r="M29" s="56"/>
    </row>
    <row r="30" spans="3:13" ht="112.5" customHeight="1" x14ac:dyDescent="0.2">
      <c r="C30" s="119" t="s">
        <v>85</v>
      </c>
      <c r="D30" s="119"/>
      <c r="E30" s="119"/>
      <c r="F30" s="119"/>
      <c r="G30" s="119"/>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59"/>
      <c r="H2" s="160"/>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59"/>
      <c r="H4" s="160"/>
    </row>
    <row r="5" spans="1:8" ht="30.95" customHeight="1" x14ac:dyDescent="0.2">
      <c r="A5" s="23" t="s">
        <v>53</v>
      </c>
      <c r="B5" s="161"/>
      <c r="C5" s="162"/>
      <c r="D5" s="162"/>
      <c r="E5" s="162"/>
      <c r="F5" s="162"/>
      <c r="G5" s="162"/>
      <c r="H5" s="163"/>
    </row>
    <row r="6" spans="1:8" ht="24.95" customHeight="1" x14ac:dyDescent="0.2">
      <c r="A6" s="164" t="s">
        <v>88</v>
      </c>
      <c r="B6" s="165"/>
      <c r="C6" s="165"/>
      <c r="D6" s="165"/>
      <c r="E6" s="165"/>
      <c r="F6" s="165"/>
      <c r="G6" s="165"/>
      <c r="H6" s="165"/>
    </row>
    <row r="7" spans="1:8" ht="45" x14ac:dyDescent="0.2">
      <c r="A7" s="33" t="s">
        <v>58</v>
      </c>
      <c r="B7" s="33" t="s">
        <v>59</v>
      </c>
      <c r="C7" s="33" t="s">
        <v>89</v>
      </c>
      <c r="D7" s="34" t="s">
        <v>90</v>
      </c>
      <c r="E7" s="34" t="s">
        <v>91</v>
      </c>
      <c r="F7" s="34" t="s">
        <v>92</v>
      </c>
      <c r="G7" s="34" t="s">
        <v>63</v>
      </c>
      <c r="H7" s="34" t="s">
        <v>93</v>
      </c>
    </row>
    <row r="8" spans="1:8" x14ac:dyDescent="0.2">
      <c r="A8" s="158"/>
      <c r="B8" s="155"/>
      <c r="C8" s="155"/>
      <c r="D8" s="155"/>
      <c r="E8" s="155"/>
      <c r="F8" s="155"/>
      <c r="G8" s="81"/>
      <c r="H8" s="6"/>
    </row>
    <row r="9" spans="1:8" x14ac:dyDescent="0.2">
      <c r="A9" s="158"/>
      <c r="B9" s="156"/>
      <c r="C9" s="156"/>
      <c r="D9" s="156"/>
      <c r="E9" s="156"/>
      <c r="F9" s="156"/>
      <c r="G9" s="81"/>
      <c r="H9" s="6"/>
    </row>
    <row r="10" spans="1:8" x14ac:dyDescent="0.2">
      <c r="A10" s="158"/>
      <c r="B10" s="157"/>
      <c r="C10" s="157"/>
      <c r="D10" s="157"/>
      <c r="E10" s="157"/>
      <c r="F10" s="157"/>
      <c r="G10" s="81"/>
      <c r="H10" s="6"/>
    </row>
    <row r="11" spans="1:8" x14ac:dyDescent="0.2">
      <c r="A11" s="158"/>
      <c r="B11" s="155"/>
      <c r="C11" s="155"/>
      <c r="D11" s="155"/>
      <c r="E11" s="155"/>
      <c r="F11" s="155"/>
      <c r="G11" s="81"/>
      <c r="H11" s="6"/>
    </row>
    <row r="12" spans="1:8" x14ac:dyDescent="0.2">
      <c r="A12" s="158"/>
      <c r="B12" s="156"/>
      <c r="C12" s="156"/>
      <c r="D12" s="156"/>
      <c r="E12" s="156"/>
      <c r="F12" s="156"/>
      <c r="G12" s="81"/>
      <c r="H12" s="6"/>
    </row>
    <row r="13" spans="1:8" x14ac:dyDescent="0.2">
      <c r="A13" s="158"/>
      <c r="B13" s="157"/>
      <c r="C13" s="157"/>
      <c r="D13" s="157"/>
      <c r="E13" s="157"/>
      <c r="F13" s="157"/>
      <c r="G13" s="81"/>
      <c r="H13" s="6"/>
    </row>
    <row r="14" spans="1:8" x14ac:dyDescent="0.2">
      <c r="A14" s="158"/>
      <c r="B14" s="155"/>
      <c r="C14" s="155"/>
      <c r="D14" s="155"/>
      <c r="E14" s="155"/>
      <c r="F14" s="155"/>
      <c r="G14" s="81"/>
      <c r="H14" s="6"/>
    </row>
    <row r="15" spans="1:8" x14ac:dyDescent="0.2">
      <c r="A15" s="158"/>
      <c r="B15" s="156"/>
      <c r="C15" s="156"/>
      <c r="D15" s="156"/>
      <c r="E15" s="156"/>
      <c r="F15" s="156"/>
      <c r="G15" s="81"/>
      <c r="H15" s="6"/>
    </row>
    <row r="16" spans="1:8" x14ac:dyDescent="0.2">
      <c r="A16" s="158"/>
      <c r="B16" s="157"/>
      <c r="C16" s="157"/>
      <c r="D16" s="157"/>
      <c r="E16" s="157"/>
      <c r="F16" s="157"/>
      <c r="G16" s="81"/>
      <c r="H16" s="6"/>
    </row>
    <row r="17" spans="1:8" x14ac:dyDescent="0.2">
      <c r="A17" s="158"/>
      <c r="B17" s="155"/>
      <c r="C17" s="155"/>
      <c r="D17" s="155"/>
      <c r="E17" s="155"/>
      <c r="F17" s="155"/>
      <c r="G17" s="81"/>
      <c r="H17" s="6"/>
    </row>
    <row r="18" spans="1:8" x14ac:dyDescent="0.2">
      <c r="A18" s="158"/>
      <c r="B18" s="156"/>
      <c r="C18" s="156"/>
      <c r="D18" s="156"/>
      <c r="E18" s="156"/>
      <c r="F18" s="156"/>
      <c r="G18" s="81"/>
      <c r="H18" s="6"/>
    </row>
    <row r="19" spans="1:8" x14ac:dyDescent="0.2">
      <c r="A19" s="158"/>
      <c r="B19" s="157"/>
      <c r="C19" s="157"/>
      <c r="D19" s="157"/>
      <c r="E19" s="157"/>
      <c r="F19" s="157"/>
      <c r="G19" s="81"/>
      <c r="H19" s="6"/>
    </row>
    <row r="20" spans="1:8" x14ac:dyDescent="0.2">
      <c r="A20" s="158"/>
      <c r="B20" s="155"/>
      <c r="C20" s="155"/>
      <c r="D20" s="155"/>
      <c r="E20" s="155"/>
      <c r="F20" s="155"/>
      <c r="G20" s="81"/>
      <c r="H20" s="6"/>
    </row>
    <row r="21" spans="1:8" x14ac:dyDescent="0.2">
      <c r="A21" s="158"/>
      <c r="B21" s="156"/>
      <c r="C21" s="156"/>
      <c r="D21" s="156"/>
      <c r="E21" s="156"/>
      <c r="F21" s="156"/>
      <c r="G21" s="81"/>
      <c r="H21" s="6"/>
    </row>
    <row r="22" spans="1:8" x14ac:dyDescent="0.2">
      <c r="A22" s="158"/>
      <c r="B22" s="157"/>
      <c r="C22" s="157"/>
      <c r="D22" s="157"/>
      <c r="E22" s="157"/>
      <c r="F22" s="157"/>
      <c r="G22" s="81"/>
      <c r="H22" s="6"/>
    </row>
    <row r="23" spans="1:8" x14ac:dyDescent="0.2">
      <c r="A23" s="158"/>
      <c r="B23" s="155"/>
      <c r="C23" s="155"/>
      <c r="D23" s="155"/>
      <c r="E23" s="155"/>
      <c r="F23" s="155"/>
      <c r="G23" s="81"/>
      <c r="H23" s="6"/>
    </row>
    <row r="24" spans="1:8" x14ac:dyDescent="0.2">
      <c r="A24" s="158"/>
      <c r="B24" s="156"/>
      <c r="C24" s="156"/>
      <c r="D24" s="156"/>
      <c r="E24" s="156"/>
      <c r="F24" s="156"/>
      <c r="G24" s="81"/>
      <c r="H24" s="6"/>
    </row>
    <row r="25" spans="1:8" x14ac:dyDescent="0.2">
      <c r="A25" s="158"/>
      <c r="B25" s="157"/>
      <c r="C25" s="157"/>
      <c r="D25" s="157"/>
      <c r="E25" s="157"/>
      <c r="F25" s="157"/>
      <c r="G25" s="81"/>
      <c r="H25" s="6"/>
    </row>
    <row r="26" spans="1:8" x14ac:dyDescent="0.2">
      <c r="A26" s="158"/>
      <c r="B26" s="155"/>
      <c r="C26" s="155"/>
      <c r="D26" s="155"/>
      <c r="E26" s="155"/>
      <c r="F26" s="155"/>
      <c r="G26" s="81"/>
      <c r="H26" s="6"/>
    </row>
    <row r="27" spans="1:8" x14ac:dyDescent="0.2">
      <c r="A27" s="158"/>
      <c r="B27" s="156"/>
      <c r="C27" s="156"/>
      <c r="D27" s="156"/>
      <c r="E27" s="156"/>
      <c r="F27" s="156"/>
      <c r="G27" s="81"/>
      <c r="H27" s="6"/>
    </row>
    <row r="28" spans="1:8" x14ac:dyDescent="0.2">
      <c r="A28" s="158"/>
      <c r="B28" s="157"/>
      <c r="C28" s="157"/>
      <c r="D28" s="157"/>
      <c r="E28" s="157"/>
      <c r="F28" s="157"/>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1"/>
      <c r="C1" s="162"/>
      <c r="D1" s="162"/>
      <c r="E1" s="162"/>
      <c r="F1" s="162"/>
      <c r="G1" s="162"/>
      <c r="H1" s="162"/>
      <c r="I1" s="162"/>
      <c r="J1" s="163"/>
    </row>
    <row r="2" spans="1:10" ht="30" customHeight="1" x14ac:dyDescent="0.2">
      <c r="A2" s="32" t="s">
        <v>46</v>
      </c>
      <c r="B2" s="78"/>
      <c r="C2" s="50" t="s">
        <v>47</v>
      </c>
      <c r="D2" s="79"/>
      <c r="E2" s="170" t="s">
        <v>48</v>
      </c>
      <c r="F2" s="170"/>
      <c r="G2" s="171"/>
      <c r="H2" s="171"/>
      <c r="I2" s="39"/>
      <c r="J2" s="40"/>
    </row>
    <row r="3" spans="1:10" ht="30" customHeight="1" x14ac:dyDescent="0.2">
      <c r="A3" s="23" t="s">
        <v>94</v>
      </c>
      <c r="B3" s="78"/>
      <c r="C3" s="169"/>
      <c r="D3" s="143"/>
      <c r="E3" s="143"/>
      <c r="F3" s="143"/>
      <c r="G3" s="143"/>
      <c r="H3" s="143"/>
      <c r="I3" s="143"/>
      <c r="J3" s="144"/>
    </row>
    <row r="4" spans="1:10" ht="30" customHeight="1" x14ac:dyDescent="0.2">
      <c r="A4" s="23" t="s">
        <v>51</v>
      </c>
      <c r="B4" s="78"/>
      <c r="C4" s="50" t="s">
        <v>47</v>
      </c>
      <c r="D4" s="79"/>
      <c r="E4" s="170" t="s">
        <v>48</v>
      </c>
      <c r="F4" s="170"/>
      <c r="G4" s="171"/>
      <c r="H4" s="171"/>
      <c r="I4" s="39"/>
      <c r="J4" s="40"/>
    </row>
    <row r="5" spans="1:10" ht="30" customHeight="1" x14ac:dyDescent="0.2">
      <c r="A5" s="23" t="s">
        <v>52</v>
      </c>
      <c r="B5" s="161"/>
      <c r="C5" s="162"/>
      <c r="D5" s="162"/>
      <c r="E5" s="162"/>
      <c r="F5" s="162"/>
      <c r="G5" s="162"/>
      <c r="H5" s="162"/>
      <c r="I5" s="162"/>
      <c r="J5" s="163"/>
    </row>
    <row r="6" spans="1:10" ht="24.95" customHeight="1" x14ac:dyDescent="0.2">
      <c r="A6" s="166" t="s">
        <v>95</v>
      </c>
      <c r="B6" s="167"/>
      <c r="C6" s="167"/>
      <c r="D6" s="167"/>
      <c r="E6" s="167"/>
      <c r="F6" s="167"/>
      <c r="G6" s="167"/>
      <c r="H6" s="167"/>
      <c r="I6" s="167"/>
      <c r="J6" s="168"/>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8"/>
      <c r="B8" s="81"/>
      <c r="C8" s="81"/>
      <c r="D8" s="6"/>
      <c r="E8" s="81"/>
      <c r="F8" s="81"/>
      <c r="G8" s="4"/>
      <c r="H8" s="4"/>
      <c r="I8" s="4"/>
      <c r="J8" s="4"/>
    </row>
    <row r="9" spans="1:10" x14ac:dyDescent="0.2">
      <c r="A9" s="158"/>
      <c r="B9" s="81"/>
      <c r="C9" s="81"/>
      <c r="D9" s="6"/>
      <c r="E9" s="81"/>
      <c r="F9" s="81"/>
      <c r="G9" s="4"/>
      <c r="H9" s="4"/>
      <c r="I9" s="4"/>
      <c r="J9" s="4"/>
    </row>
    <row r="10" spans="1:10" x14ac:dyDescent="0.2">
      <c r="A10" s="158"/>
      <c r="B10" s="81"/>
      <c r="C10" s="81"/>
      <c r="D10" s="6"/>
      <c r="E10" s="81"/>
      <c r="F10" s="81"/>
      <c r="G10" s="4"/>
      <c r="H10" s="4"/>
      <c r="I10" s="4"/>
      <c r="J10" s="4"/>
    </row>
    <row r="11" spans="1:10" x14ac:dyDescent="0.2">
      <c r="A11" s="158"/>
      <c r="B11" s="81"/>
      <c r="C11" s="81"/>
      <c r="D11" s="6"/>
      <c r="E11" s="81"/>
      <c r="F11" s="81"/>
      <c r="G11" s="4"/>
      <c r="H11" s="4"/>
      <c r="I11" s="4"/>
      <c r="J11" s="4"/>
    </row>
    <row r="12" spans="1:10" x14ac:dyDescent="0.2">
      <c r="A12" s="158"/>
      <c r="B12" s="81"/>
      <c r="C12" s="81"/>
      <c r="D12" s="6"/>
      <c r="E12" s="81"/>
      <c r="F12" s="81"/>
      <c r="G12" s="4"/>
      <c r="H12" s="4"/>
      <c r="I12" s="4"/>
      <c r="J12" s="4"/>
    </row>
    <row r="13" spans="1:10" x14ac:dyDescent="0.2">
      <c r="A13" s="158"/>
      <c r="B13" s="81"/>
      <c r="C13" s="81"/>
      <c r="D13" s="6"/>
      <c r="E13" s="81"/>
      <c r="F13" s="81"/>
      <c r="G13" s="4"/>
      <c r="H13" s="4"/>
      <c r="I13" s="4"/>
      <c r="J13" s="4"/>
    </row>
    <row r="14" spans="1:10" x14ac:dyDescent="0.2">
      <c r="A14" s="158"/>
      <c r="B14" s="81"/>
      <c r="C14" s="81"/>
      <c r="D14" s="6"/>
      <c r="E14" s="81"/>
      <c r="F14" s="81"/>
      <c r="G14" s="4"/>
      <c r="H14" s="4"/>
      <c r="I14" s="4"/>
      <c r="J14" s="4"/>
    </row>
    <row r="15" spans="1:10" x14ac:dyDescent="0.2">
      <c r="A15" s="158"/>
      <c r="B15" s="81"/>
      <c r="C15" s="81"/>
      <c r="D15" s="6"/>
      <c r="E15" s="81"/>
      <c r="F15" s="81"/>
      <c r="G15" s="4"/>
      <c r="H15" s="4"/>
      <c r="I15" s="4"/>
      <c r="J15" s="4"/>
    </row>
    <row r="16" spans="1:10" x14ac:dyDescent="0.2">
      <c r="A16" s="158"/>
      <c r="B16" s="81"/>
      <c r="C16" s="81"/>
      <c r="D16" s="6"/>
      <c r="E16" s="81"/>
      <c r="F16" s="81"/>
      <c r="G16" s="4"/>
      <c r="H16" s="4"/>
      <c r="I16" s="4"/>
      <c r="J16" s="4"/>
    </row>
    <row r="17" spans="1:10" x14ac:dyDescent="0.2">
      <c r="A17" s="158"/>
      <c r="B17" s="81"/>
      <c r="C17" s="81"/>
      <c r="D17" s="6"/>
      <c r="E17" s="81"/>
      <c r="F17" s="81"/>
      <c r="G17" s="4"/>
      <c r="H17" s="4"/>
      <c r="I17" s="4"/>
      <c r="J17" s="4"/>
    </row>
    <row r="18" spans="1:10" x14ac:dyDescent="0.2">
      <c r="A18" s="158"/>
      <c r="B18" s="81"/>
      <c r="C18" s="81"/>
      <c r="D18" s="6"/>
      <c r="E18" s="81"/>
      <c r="F18" s="81"/>
      <c r="G18" s="4"/>
      <c r="H18" s="4"/>
      <c r="I18" s="4"/>
      <c r="J18" s="4"/>
    </row>
    <row r="19" spans="1:10" x14ac:dyDescent="0.2">
      <c r="A19" s="158"/>
      <c r="B19" s="81"/>
      <c r="C19" s="81"/>
      <c r="D19" s="6"/>
      <c r="E19" s="81"/>
      <c r="F19" s="81"/>
      <c r="G19" s="4"/>
      <c r="H19" s="4"/>
      <c r="I19" s="4"/>
      <c r="J19" s="4"/>
    </row>
    <row r="20" spans="1:10" x14ac:dyDescent="0.2">
      <c r="A20" s="158"/>
      <c r="B20" s="81"/>
      <c r="C20" s="81"/>
      <c r="D20" s="6"/>
      <c r="E20" s="81"/>
      <c r="F20" s="81"/>
      <c r="G20" s="4"/>
      <c r="H20" s="4"/>
      <c r="I20" s="4"/>
      <c r="J20" s="4"/>
    </row>
    <row r="21" spans="1:10" x14ac:dyDescent="0.2">
      <c r="A21" s="158"/>
      <c r="B21" s="81"/>
      <c r="C21" s="81"/>
      <c r="D21" s="6"/>
      <c r="E21" s="81"/>
      <c r="F21" s="81"/>
      <c r="G21" s="4"/>
      <c r="H21" s="4"/>
      <c r="I21" s="4"/>
      <c r="J21" s="4"/>
    </row>
    <row r="22" spans="1:10" x14ac:dyDescent="0.2">
      <c r="A22" s="158"/>
      <c r="B22" s="81"/>
      <c r="C22" s="81"/>
      <c r="D22" s="6"/>
      <c r="E22" s="81"/>
      <c r="F22" s="81"/>
      <c r="G22" s="4"/>
      <c r="H22" s="4"/>
      <c r="I22" s="4"/>
      <c r="J22" s="4"/>
    </row>
    <row r="23" spans="1:10" x14ac:dyDescent="0.2">
      <c r="A23" s="158"/>
      <c r="B23" s="81"/>
      <c r="C23" s="81"/>
      <c r="D23" s="6"/>
      <c r="E23" s="81"/>
      <c r="F23" s="81"/>
      <c r="G23" s="4"/>
      <c r="H23" s="4"/>
      <c r="I23" s="4"/>
      <c r="J23" s="4"/>
    </row>
    <row r="24" spans="1:10" x14ac:dyDescent="0.2">
      <c r="A24" s="158"/>
      <c r="B24" s="81"/>
      <c r="C24" s="81"/>
      <c r="D24" s="6"/>
      <c r="E24" s="81"/>
      <c r="F24" s="81"/>
      <c r="G24" s="4"/>
      <c r="H24" s="4"/>
      <c r="I24" s="4"/>
      <c r="J24" s="4"/>
    </row>
    <row r="25" spans="1:10" x14ac:dyDescent="0.2">
      <c r="A25" s="158"/>
      <c r="B25" s="81"/>
      <c r="C25" s="81"/>
      <c r="D25" s="6"/>
      <c r="E25" s="81"/>
      <c r="F25" s="81"/>
      <c r="G25" s="4"/>
      <c r="H25" s="4"/>
      <c r="I25" s="4"/>
      <c r="J25" s="4"/>
    </row>
    <row r="26" spans="1:10" x14ac:dyDescent="0.2">
      <c r="A26" s="158"/>
      <c r="B26" s="81"/>
      <c r="C26" s="81"/>
      <c r="D26" s="6"/>
      <c r="E26" s="81"/>
      <c r="F26" s="81"/>
      <c r="G26" s="4"/>
      <c r="H26" s="4"/>
      <c r="I26" s="4"/>
      <c r="J26" s="4"/>
    </row>
    <row r="27" spans="1:10" x14ac:dyDescent="0.2">
      <c r="A27" s="158"/>
      <c r="B27" s="81"/>
      <c r="C27" s="81"/>
      <c r="D27" s="6"/>
      <c r="E27" s="81"/>
      <c r="F27" s="81"/>
      <c r="G27" s="4"/>
      <c r="H27" s="4"/>
      <c r="I27" s="4"/>
      <c r="J27" s="4"/>
    </row>
    <row r="28" spans="1:10" x14ac:dyDescent="0.2">
      <c r="A28" s="158"/>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zoomScale="87" zoomScaleNormal="87" workbookViewId="0">
      <selection activeCell="C18" sqref="C18"/>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3" t="s">
        <v>211</v>
      </c>
    </row>
    <row r="2" spans="1:7" ht="54.75" customHeight="1" thickBot="1" x14ac:dyDescent="0.25">
      <c r="A2" s="86" t="s">
        <v>217</v>
      </c>
    </row>
    <row r="3" spans="1:7" ht="156.75" thickBot="1" x14ac:dyDescent="0.25">
      <c r="A3" s="76" t="s">
        <v>218</v>
      </c>
    </row>
    <row r="4" spans="1:7" ht="295.7" customHeight="1" thickBot="1" x14ac:dyDescent="0.25">
      <c r="A4" s="75" t="s">
        <v>219</v>
      </c>
    </row>
    <row r="5" spans="1:7" ht="116.25" customHeight="1" thickBot="1" x14ac:dyDescent="0.25">
      <c r="A5" s="73" t="s">
        <v>220</v>
      </c>
    </row>
    <row r="6" spans="1:7" ht="223.5" customHeight="1" thickBot="1" x14ac:dyDescent="0.25">
      <c r="A6" s="74" t="s">
        <v>221</v>
      </c>
    </row>
    <row r="7" spans="1:7" ht="145.5" customHeight="1" thickBot="1" x14ac:dyDescent="0.25">
      <c r="A7" s="73" t="s">
        <v>222</v>
      </c>
      <c r="C7" s="172"/>
      <c r="D7" s="172"/>
      <c r="E7" s="172"/>
      <c r="F7" s="172"/>
      <c r="G7" s="172"/>
    </row>
    <row r="8" spans="1:7" ht="409.5" customHeight="1" x14ac:dyDescent="0.2">
      <c r="A8" s="173" t="s">
        <v>223</v>
      </c>
      <c r="C8" s="82"/>
      <c r="D8" s="82"/>
      <c r="E8" s="82"/>
      <c r="F8" s="82"/>
      <c r="G8" s="82"/>
    </row>
    <row r="9" spans="1:7" ht="179.45" customHeight="1" thickBot="1" x14ac:dyDescent="0.25">
      <c r="A9" s="174"/>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95"/>
  <sheetViews>
    <sheetView tabSelected="1" zoomScale="85" zoomScaleNormal="85" zoomScaleSheetLayoutView="87" workbookViewId="0">
      <pane ySplit="5" topLeftCell="A6" activePane="bottomLeft" state="frozen"/>
      <selection pane="bottomLeft" activeCell="D5" sqref="D5"/>
    </sheetView>
  </sheetViews>
  <sheetFormatPr defaultColWidth="9.140625" defaultRowHeight="14.25" x14ac:dyDescent="0.2"/>
  <cols>
    <col min="1" max="1" width="11.85546875" style="66" customWidth="1"/>
    <col min="2" max="2" width="27.28515625" style="66" customWidth="1"/>
    <col min="3" max="3" width="39" style="66" customWidth="1"/>
    <col min="4" max="4" width="49.7109375" style="66" customWidth="1"/>
    <col min="5" max="5" width="49" style="66" customWidth="1"/>
    <col min="6" max="6" width="51.42578125" style="66" customWidth="1"/>
    <col min="7" max="7" width="40.140625" style="67" customWidth="1"/>
    <col min="8" max="8" width="80"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34.5703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x14ac:dyDescent="0.2">
      <c r="A1" s="204" t="s">
        <v>542</v>
      </c>
      <c r="B1" s="204"/>
      <c r="C1" s="204"/>
      <c r="D1" s="204"/>
      <c r="E1" s="204"/>
      <c r="F1" s="204"/>
      <c r="G1" s="204"/>
      <c r="H1" s="204"/>
      <c r="I1" s="204"/>
      <c r="J1" s="204"/>
      <c r="K1" s="204"/>
      <c r="L1" s="204"/>
      <c r="M1" s="204"/>
      <c r="N1" s="204"/>
      <c r="O1" s="204"/>
      <c r="P1" s="204"/>
      <c r="Q1" s="204"/>
      <c r="R1" s="204"/>
      <c r="S1" s="204"/>
      <c r="T1" s="204"/>
      <c r="U1" s="204"/>
      <c r="V1" s="204"/>
      <c r="W1" s="204"/>
    </row>
    <row r="2" spans="1:23" ht="43.5" customHeight="1" x14ac:dyDescent="0.2">
      <c r="A2" s="204"/>
      <c r="B2" s="204"/>
      <c r="C2" s="204"/>
      <c r="D2" s="204"/>
      <c r="E2" s="204"/>
      <c r="F2" s="204"/>
      <c r="G2" s="204"/>
      <c r="H2" s="204"/>
      <c r="I2" s="204"/>
      <c r="J2" s="204"/>
      <c r="K2" s="204"/>
      <c r="L2" s="204"/>
      <c r="M2" s="204"/>
      <c r="N2" s="204"/>
      <c r="O2" s="204"/>
      <c r="P2" s="204"/>
      <c r="Q2" s="204"/>
      <c r="R2" s="204"/>
      <c r="S2" s="204"/>
      <c r="T2" s="204"/>
      <c r="U2" s="204"/>
      <c r="V2" s="204"/>
      <c r="W2" s="204"/>
    </row>
    <row r="3" spans="1:23" ht="48.75" customHeight="1" x14ac:dyDescent="0.2">
      <c r="A3" s="208" t="s">
        <v>116</v>
      </c>
      <c r="B3" s="208"/>
      <c r="C3" s="208"/>
      <c r="D3" s="206" t="s">
        <v>389</v>
      </c>
      <c r="E3" s="206"/>
      <c r="F3" s="206"/>
      <c r="G3" s="206"/>
      <c r="H3" s="206"/>
      <c r="I3" s="206"/>
      <c r="J3" s="206"/>
      <c r="K3" s="206"/>
      <c r="L3" s="206"/>
      <c r="M3" s="207" t="s">
        <v>117</v>
      </c>
      <c r="N3" s="207"/>
      <c r="O3" s="99" t="s">
        <v>390</v>
      </c>
      <c r="P3" s="207" t="s">
        <v>118</v>
      </c>
      <c r="Q3" s="207"/>
      <c r="R3" s="207"/>
      <c r="S3" s="175" t="s">
        <v>541</v>
      </c>
      <c r="T3" s="175"/>
      <c r="U3" s="175"/>
      <c r="V3" s="175"/>
      <c r="W3" s="175"/>
    </row>
    <row r="4" spans="1:23" ht="33.75" customHeight="1" x14ac:dyDescent="0.2">
      <c r="A4" s="205" t="s">
        <v>204</v>
      </c>
      <c r="B4" s="205"/>
      <c r="C4" s="205"/>
      <c r="D4" s="205"/>
      <c r="E4" s="205"/>
      <c r="F4" s="205"/>
      <c r="G4" s="205"/>
      <c r="H4" s="205"/>
      <c r="I4" s="205"/>
      <c r="J4" s="205"/>
      <c r="K4" s="205"/>
      <c r="L4" s="205"/>
      <c r="M4" s="205"/>
      <c r="N4" s="205"/>
      <c r="O4" s="203" t="s">
        <v>120</v>
      </c>
      <c r="P4" s="203"/>
      <c r="Q4" s="203"/>
      <c r="R4" s="203"/>
      <c r="S4" s="203"/>
      <c r="T4" s="203"/>
      <c r="U4" s="203"/>
      <c r="V4" s="203"/>
      <c r="W4" s="203"/>
    </row>
    <row r="5" spans="1:23" s="88" customFormat="1" ht="149.25" customHeight="1" x14ac:dyDescent="0.2">
      <c r="A5" s="100" t="s">
        <v>121</v>
      </c>
      <c r="B5" s="100" t="s">
        <v>122</v>
      </c>
      <c r="C5" s="100" t="s">
        <v>123</v>
      </c>
      <c r="D5" s="100" t="s">
        <v>189</v>
      </c>
      <c r="E5" s="100" t="s">
        <v>58</v>
      </c>
      <c r="F5" s="100" t="s">
        <v>124</v>
      </c>
      <c r="G5" s="104" t="s">
        <v>188</v>
      </c>
      <c r="H5" s="100" t="s">
        <v>187</v>
      </c>
      <c r="I5" s="100" t="s">
        <v>209</v>
      </c>
      <c r="J5" s="100" t="s">
        <v>206</v>
      </c>
      <c r="K5" s="100" t="s">
        <v>207</v>
      </c>
      <c r="L5" s="100" t="s">
        <v>186</v>
      </c>
      <c r="M5" s="105" t="s">
        <v>213</v>
      </c>
      <c r="N5" s="106" t="s">
        <v>212</v>
      </c>
      <c r="O5" s="87" t="s">
        <v>216</v>
      </c>
      <c r="P5" s="87" t="s">
        <v>208</v>
      </c>
      <c r="Q5" s="87" t="s">
        <v>125</v>
      </c>
      <c r="R5" s="87" t="s">
        <v>97</v>
      </c>
      <c r="S5" s="87" t="s">
        <v>535</v>
      </c>
      <c r="T5" s="87" t="s">
        <v>182</v>
      </c>
      <c r="U5" s="87" t="s">
        <v>183</v>
      </c>
      <c r="V5" s="87" t="s">
        <v>184</v>
      </c>
      <c r="W5" s="87" t="s">
        <v>253</v>
      </c>
    </row>
    <row r="6" spans="1:23" ht="24.95" hidden="1" customHeight="1" x14ac:dyDescent="0.2">
      <c r="A6" s="181"/>
      <c r="B6" s="181" t="s">
        <v>254</v>
      </c>
      <c r="C6" s="181" t="s">
        <v>255</v>
      </c>
      <c r="D6" s="181"/>
      <c r="E6" s="211" t="s">
        <v>267</v>
      </c>
      <c r="F6" s="181"/>
      <c r="G6" s="209"/>
      <c r="H6" s="181"/>
      <c r="I6" s="181"/>
      <c r="J6" s="181"/>
      <c r="K6" s="181"/>
      <c r="L6" s="181"/>
      <c r="M6" s="181"/>
      <c r="N6" s="210"/>
      <c r="O6" s="210"/>
      <c r="P6" s="210"/>
      <c r="Q6" s="183"/>
      <c r="R6" s="113"/>
      <c r="S6" s="113"/>
      <c r="T6" s="113"/>
      <c r="U6" s="115"/>
      <c r="V6" s="115"/>
      <c r="W6" s="115"/>
    </row>
    <row r="7" spans="1:23" ht="24.95" hidden="1" customHeight="1" x14ac:dyDescent="0.2">
      <c r="A7" s="177"/>
      <c r="B7" s="177"/>
      <c r="C7" s="177"/>
      <c r="D7" s="177"/>
      <c r="E7" s="211"/>
      <c r="F7" s="177"/>
      <c r="G7" s="178"/>
      <c r="H7" s="177"/>
      <c r="I7" s="177"/>
      <c r="J7" s="177"/>
      <c r="K7" s="177"/>
      <c r="L7" s="177"/>
      <c r="M7" s="177"/>
      <c r="N7" s="175"/>
      <c r="O7" s="175"/>
      <c r="P7" s="175"/>
      <c r="Q7" s="183"/>
      <c r="R7" s="114"/>
      <c r="S7" s="114"/>
      <c r="T7" s="114"/>
      <c r="U7" s="112"/>
      <c r="V7" s="112"/>
      <c r="W7" s="112"/>
    </row>
    <row r="8" spans="1:23" ht="24.95" hidden="1" customHeight="1" x14ac:dyDescent="0.2">
      <c r="A8" s="177"/>
      <c r="B8" s="177"/>
      <c r="C8" s="177"/>
      <c r="D8" s="177"/>
      <c r="E8" s="212"/>
      <c r="F8" s="177"/>
      <c r="G8" s="178"/>
      <c r="H8" s="177"/>
      <c r="I8" s="177"/>
      <c r="J8" s="177"/>
      <c r="K8" s="177"/>
      <c r="L8" s="177"/>
      <c r="M8" s="177"/>
      <c r="N8" s="175"/>
      <c r="O8" s="175"/>
      <c r="P8" s="175"/>
      <c r="Q8" s="184"/>
      <c r="R8" s="114"/>
      <c r="S8" s="114"/>
      <c r="T8" s="114"/>
      <c r="U8" s="112"/>
      <c r="V8" s="112"/>
      <c r="W8" s="112"/>
    </row>
    <row r="9" spans="1:23" ht="24.95" hidden="1" customHeight="1" x14ac:dyDescent="0.2">
      <c r="A9" s="177"/>
      <c r="B9" s="177" t="s">
        <v>254</v>
      </c>
      <c r="C9" s="177" t="s">
        <v>255</v>
      </c>
      <c r="D9" s="177"/>
      <c r="E9" s="202" t="s">
        <v>268</v>
      </c>
      <c r="F9" s="177"/>
      <c r="G9" s="178"/>
      <c r="H9" s="177"/>
      <c r="I9" s="177"/>
      <c r="J9" s="177"/>
      <c r="K9" s="177"/>
      <c r="L9" s="177"/>
      <c r="M9" s="177"/>
      <c r="N9" s="177"/>
      <c r="O9" s="177"/>
      <c r="P9" s="177"/>
      <c r="Q9" s="179"/>
      <c r="R9" s="114"/>
      <c r="S9" s="114"/>
      <c r="T9" s="114"/>
      <c r="U9" s="112"/>
      <c r="V9" s="112"/>
      <c r="W9" s="112"/>
    </row>
    <row r="10" spans="1:23" ht="24.95" hidden="1" customHeight="1" x14ac:dyDescent="0.2">
      <c r="A10" s="177"/>
      <c r="B10" s="177"/>
      <c r="C10" s="177"/>
      <c r="D10" s="177"/>
      <c r="E10" s="202"/>
      <c r="F10" s="177"/>
      <c r="G10" s="178"/>
      <c r="H10" s="177"/>
      <c r="I10" s="177"/>
      <c r="J10" s="177"/>
      <c r="K10" s="177"/>
      <c r="L10" s="177"/>
      <c r="M10" s="177"/>
      <c r="N10" s="177"/>
      <c r="O10" s="177"/>
      <c r="P10" s="177"/>
      <c r="Q10" s="180"/>
      <c r="R10" s="114"/>
      <c r="S10" s="114"/>
      <c r="T10" s="114"/>
      <c r="U10" s="112"/>
      <c r="V10" s="112"/>
      <c r="W10" s="112"/>
    </row>
    <row r="11" spans="1:23" ht="24.95" hidden="1" customHeight="1" x14ac:dyDescent="0.2">
      <c r="A11" s="177"/>
      <c r="B11" s="177"/>
      <c r="C11" s="177"/>
      <c r="D11" s="177"/>
      <c r="E11" s="202"/>
      <c r="F11" s="177"/>
      <c r="G11" s="178"/>
      <c r="H11" s="177"/>
      <c r="I11" s="177"/>
      <c r="J11" s="177"/>
      <c r="K11" s="177"/>
      <c r="L11" s="177"/>
      <c r="M11" s="177"/>
      <c r="N11" s="177"/>
      <c r="O11" s="177"/>
      <c r="P11" s="177"/>
      <c r="Q11" s="181"/>
      <c r="R11" s="114"/>
      <c r="S11" s="114"/>
      <c r="T11" s="114"/>
      <c r="U11" s="112"/>
      <c r="V11" s="112"/>
      <c r="W11" s="112"/>
    </row>
    <row r="12" spans="1:23" ht="24.95" hidden="1" customHeight="1" x14ac:dyDescent="0.2">
      <c r="A12" s="177"/>
      <c r="B12" s="177" t="s">
        <v>254</v>
      </c>
      <c r="C12" s="177" t="s">
        <v>255</v>
      </c>
      <c r="D12" s="177"/>
      <c r="E12" s="202" t="s">
        <v>269</v>
      </c>
      <c r="F12" s="177"/>
      <c r="G12" s="178"/>
      <c r="H12" s="177"/>
      <c r="I12" s="177"/>
      <c r="J12" s="177"/>
      <c r="K12" s="177"/>
      <c r="L12" s="177"/>
      <c r="M12" s="177"/>
      <c r="N12" s="177"/>
      <c r="O12" s="177"/>
      <c r="P12" s="177"/>
      <c r="Q12" s="179"/>
      <c r="R12" s="114"/>
      <c r="S12" s="114"/>
      <c r="T12" s="114"/>
      <c r="U12" s="112"/>
      <c r="V12" s="112"/>
      <c r="W12" s="112"/>
    </row>
    <row r="13" spans="1:23" ht="24.95" hidden="1" customHeight="1" x14ac:dyDescent="0.2">
      <c r="A13" s="177"/>
      <c r="B13" s="177"/>
      <c r="C13" s="177"/>
      <c r="D13" s="177"/>
      <c r="E13" s="202"/>
      <c r="F13" s="177"/>
      <c r="G13" s="178"/>
      <c r="H13" s="177"/>
      <c r="I13" s="177"/>
      <c r="J13" s="177"/>
      <c r="K13" s="177"/>
      <c r="L13" s="177"/>
      <c r="M13" s="177"/>
      <c r="N13" s="177"/>
      <c r="O13" s="177"/>
      <c r="P13" s="177"/>
      <c r="Q13" s="180"/>
      <c r="R13" s="114"/>
      <c r="S13" s="114"/>
      <c r="T13" s="114"/>
      <c r="U13" s="112"/>
      <c r="V13" s="112"/>
      <c r="W13" s="112"/>
    </row>
    <row r="14" spans="1:23" ht="24.95" hidden="1" customHeight="1" x14ac:dyDescent="0.2">
      <c r="A14" s="177"/>
      <c r="B14" s="177"/>
      <c r="C14" s="177"/>
      <c r="D14" s="177"/>
      <c r="E14" s="202"/>
      <c r="F14" s="177"/>
      <c r="G14" s="178"/>
      <c r="H14" s="177"/>
      <c r="I14" s="177"/>
      <c r="J14" s="177"/>
      <c r="K14" s="177"/>
      <c r="L14" s="177"/>
      <c r="M14" s="177"/>
      <c r="N14" s="177"/>
      <c r="O14" s="177"/>
      <c r="P14" s="177"/>
      <c r="Q14" s="181"/>
      <c r="R14" s="114"/>
      <c r="S14" s="114"/>
      <c r="T14" s="114"/>
      <c r="U14" s="112"/>
      <c r="V14" s="112"/>
      <c r="W14" s="112"/>
    </row>
    <row r="15" spans="1:23" ht="24.95" hidden="1" customHeight="1" x14ac:dyDescent="0.2">
      <c r="A15" s="177"/>
      <c r="B15" s="177" t="s">
        <v>254</v>
      </c>
      <c r="C15" s="177" t="s">
        <v>255</v>
      </c>
      <c r="D15" s="177"/>
      <c r="E15" s="202" t="s">
        <v>270</v>
      </c>
      <c r="F15" s="177"/>
      <c r="G15" s="178"/>
      <c r="H15" s="177"/>
      <c r="I15" s="177"/>
      <c r="J15" s="177"/>
      <c r="K15" s="177"/>
      <c r="L15" s="177"/>
      <c r="M15" s="177"/>
      <c r="N15" s="177"/>
      <c r="O15" s="177"/>
      <c r="P15" s="177"/>
      <c r="Q15" s="179"/>
      <c r="R15" s="114"/>
      <c r="S15" s="114"/>
      <c r="T15" s="114"/>
      <c r="U15" s="112"/>
      <c r="V15" s="112"/>
      <c r="W15" s="112"/>
    </row>
    <row r="16" spans="1:23" ht="24.95" hidden="1" customHeight="1" x14ac:dyDescent="0.2">
      <c r="A16" s="177"/>
      <c r="B16" s="177"/>
      <c r="C16" s="177"/>
      <c r="D16" s="177"/>
      <c r="E16" s="202"/>
      <c r="F16" s="177"/>
      <c r="G16" s="178"/>
      <c r="H16" s="177"/>
      <c r="I16" s="177"/>
      <c r="J16" s="177"/>
      <c r="K16" s="177"/>
      <c r="L16" s="177"/>
      <c r="M16" s="177"/>
      <c r="N16" s="177"/>
      <c r="O16" s="177"/>
      <c r="P16" s="177"/>
      <c r="Q16" s="180"/>
      <c r="R16" s="114"/>
      <c r="S16" s="114"/>
      <c r="T16" s="114"/>
      <c r="U16" s="112"/>
      <c r="V16" s="112"/>
      <c r="W16" s="112"/>
    </row>
    <row r="17" spans="1:23" ht="24.95" hidden="1" customHeight="1" x14ac:dyDescent="0.2">
      <c r="A17" s="177"/>
      <c r="B17" s="177"/>
      <c r="C17" s="177"/>
      <c r="D17" s="177"/>
      <c r="E17" s="202"/>
      <c r="F17" s="177"/>
      <c r="G17" s="178"/>
      <c r="H17" s="177"/>
      <c r="I17" s="177"/>
      <c r="J17" s="177"/>
      <c r="K17" s="177"/>
      <c r="L17" s="177"/>
      <c r="M17" s="177"/>
      <c r="N17" s="177"/>
      <c r="O17" s="177"/>
      <c r="P17" s="177"/>
      <c r="Q17" s="181"/>
      <c r="R17" s="114"/>
      <c r="S17" s="114"/>
      <c r="T17" s="114"/>
      <c r="U17" s="112"/>
      <c r="V17" s="112"/>
      <c r="W17" s="112"/>
    </row>
    <row r="18" spans="1:23" ht="24.95" hidden="1" customHeight="1" x14ac:dyDescent="0.2">
      <c r="A18" s="177"/>
      <c r="B18" s="177" t="s">
        <v>254</v>
      </c>
      <c r="C18" s="177" t="s">
        <v>255</v>
      </c>
      <c r="D18" s="177"/>
      <c r="E18" s="202" t="s">
        <v>271</v>
      </c>
      <c r="F18" s="177"/>
      <c r="G18" s="178"/>
      <c r="H18" s="177"/>
      <c r="I18" s="177"/>
      <c r="J18" s="177"/>
      <c r="K18" s="177"/>
      <c r="L18" s="177"/>
      <c r="M18" s="177"/>
      <c r="N18" s="177"/>
      <c r="O18" s="177"/>
      <c r="P18" s="177"/>
      <c r="Q18" s="179"/>
      <c r="R18" s="114"/>
      <c r="S18" s="114"/>
      <c r="T18" s="114"/>
      <c r="U18" s="112"/>
      <c r="V18" s="112"/>
      <c r="W18" s="112"/>
    </row>
    <row r="19" spans="1:23" ht="24.95" hidden="1" customHeight="1" x14ac:dyDescent="0.2">
      <c r="A19" s="177"/>
      <c r="B19" s="177"/>
      <c r="C19" s="177"/>
      <c r="D19" s="177"/>
      <c r="E19" s="202"/>
      <c r="F19" s="177"/>
      <c r="G19" s="178"/>
      <c r="H19" s="177"/>
      <c r="I19" s="177"/>
      <c r="J19" s="177"/>
      <c r="K19" s="177"/>
      <c r="L19" s="177"/>
      <c r="M19" s="177"/>
      <c r="N19" s="177"/>
      <c r="O19" s="177"/>
      <c r="P19" s="177"/>
      <c r="Q19" s="180"/>
      <c r="R19" s="114"/>
      <c r="S19" s="114"/>
      <c r="T19" s="114"/>
      <c r="U19" s="112"/>
      <c r="V19" s="112"/>
      <c r="W19" s="112"/>
    </row>
    <row r="20" spans="1:23" ht="24.95" hidden="1" customHeight="1" x14ac:dyDescent="0.2">
      <c r="A20" s="177"/>
      <c r="B20" s="177"/>
      <c r="C20" s="177"/>
      <c r="D20" s="177"/>
      <c r="E20" s="202"/>
      <c r="F20" s="177"/>
      <c r="G20" s="178"/>
      <c r="H20" s="177"/>
      <c r="I20" s="177"/>
      <c r="J20" s="177"/>
      <c r="K20" s="177"/>
      <c r="L20" s="177"/>
      <c r="M20" s="177"/>
      <c r="N20" s="177"/>
      <c r="O20" s="177"/>
      <c r="P20" s="177"/>
      <c r="Q20" s="181"/>
      <c r="R20" s="114"/>
      <c r="S20" s="114"/>
      <c r="T20" s="114"/>
      <c r="U20" s="112"/>
      <c r="V20" s="112"/>
      <c r="W20" s="112"/>
    </row>
    <row r="21" spans="1:23" ht="50.1" customHeight="1" x14ac:dyDescent="0.2">
      <c r="A21" s="177">
        <v>1</v>
      </c>
      <c r="B21" s="177" t="s">
        <v>254</v>
      </c>
      <c r="C21" s="177" t="s">
        <v>255</v>
      </c>
      <c r="D21" s="177" t="s">
        <v>536</v>
      </c>
      <c r="E21" s="188" t="s">
        <v>272</v>
      </c>
      <c r="F21" s="177" t="s">
        <v>436</v>
      </c>
      <c r="G21" s="178">
        <f>11100000</f>
        <v>11100000</v>
      </c>
      <c r="H21" s="186" t="s">
        <v>454</v>
      </c>
      <c r="I21" s="177" t="s">
        <v>359</v>
      </c>
      <c r="J21" s="177" t="s">
        <v>395</v>
      </c>
      <c r="K21" s="177" t="s">
        <v>373</v>
      </c>
      <c r="L21" s="177" t="s">
        <v>435</v>
      </c>
      <c r="M21" s="177" t="s">
        <v>371</v>
      </c>
      <c r="N21" s="177" t="s">
        <v>371</v>
      </c>
      <c r="O21" s="185" t="s">
        <v>437</v>
      </c>
      <c r="P21" s="176">
        <v>45748</v>
      </c>
      <c r="Q21" s="194">
        <v>45748</v>
      </c>
      <c r="R21" s="114" t="s">
        <v>468</v>
      </c>
      <c r="S21" s="116" t="s">
        <v>518</v>
      </c>
      <c r="T21" s="116">
        <v>1</v>
      </c>
      <c r="U21" s="116">
        <v>1</v>
      </c>
      <c r="V21" s="116">
        <v>1</v>
      </c>
      <c r="W21" s="116">
        <v>1</v>
      </c>
    </row>
    <row r="22" spans="1:23" ht="50.1" customHeight="1" x14ac:dyDescent="0.2">
      <c r="A22" s="177"/>
      <c r="B22" s="177"/>
      <c r="C22" s="177"/>
      <c r="D22" s="177"/>
      <c r="E22" s="189"/>
      <c r="F22" s="177"/>
      <c r="G22" s="178"/>
      <c r="H22" s="186"/>
      <c r="I22" s="177"/>
      <c r="J22" s="177"/>
      <c r="K22" s="177"/>
      <c r="L22" s="177"/>
      <c r="M22" s="177"/>
      <c r="N22" s="177"/>
      <c r="O22" s="185"/>
      <c r="P22" s="177"/>
      <c r="Q22" s="180"/>
      <c r="R22" s="114" t="s">
        <v>470</v>
      </c>
      <c r="S22" s="116" t="s">
        <v>518</v>
      </c>
      <c r="T22" s="116">
        <v>4.2</v>
      </c>
      <c r="U22" s="116">
        <v>6.1</v>
      </c>
      <c r="V22" s="116">
        <v>6.1</v>
      </c>
      <c r="W22" s="116">
        <v>6.1</v>
      </c>
    </row>
    <row r="23" spans="1:23" ht="50.1" customHeight="1" x14ac:dyDescent="0.2">
      <c r="A23" s="177"/>
      <c r="B23" s="177"/>
      <c r="C23" s="177"/>
      <c r="D23" s="177"/>
      <c r="E23" s="190"/>
      <c r="F23" s="177"/>
      <c r="G23" s="178"/>
      <c r="H23" s="186"/>
      <c r="I23" s="177"/>
      <c r="J23" s="177"/>
      <c r="K23" s="177"/>
      <c r="L23" s="177"/>
      <c r="M23" s="177"/>
      <c r="N23" s="177"/>
      <c r="O23" s="185"/>
      <c r="P23" s="177"/>
      <c r="Q23" s="181"/>
      <c r="R23" s="114"/>
      <c r="S23" s="114"/>
      <c r="T23" s="114"/>
      <c r="U23" s="112"/>
      <c r="V23" s="112"/>
      <c r="W23" s="112"/>
    </row>
    <row r="24" spans="1:23" ht="50.1" hidden="1" customHeight="1" x14ac:dyDescent="0.2">
      <c r="A24" s="177"/>
      <c r="B24" s="177" t="s">
        <v>254</v>
      </c>
      <c r="C24" s="177" t="s">
        <v>255</v>
      </c>
      <c r="D24" s="177"/>
      <c r="E24" s="191" t="s">
        <v>273</v>
      </c>
      <c r="F24" s="177"/>
      <c r="G24" s="178"/>
      <c r="H24" s="186"/>
      <c r="I24" s="177"/>
      <c r="J24" s="177"/>
      <c r="K24" s="177"/>
      <c r="L24" s="177"/>
      <c r="M24" s="177"/>
      <c r="N24" s="177"/>
      <c r="O24" s="185"/>
      <c r="P24" s="177"/>
      <c r="Q24" s="179"/>
      <c r="R24" s="114"/>
      <c r="S24" s="114"/>
      <c r="T24" s="114"/>
      <c r="U24" s="112"/>
      <c r="V24" s="112"/>
      <c r="W24" s="112"/>
    </row>
    <row r="25" spans="1:23" ht="50.1" hidden="1" customHeight="1" x14ac:dyDescent="0.2">
      <c r="A25" s="177"/>
      <c r="B25" s="177"/>
      <c r="C25" s="177"/>
      <c r="D25" s="177"/>
      <c r="E25" s="191"/>
      <c r="F25" s="177"/>
      <c r="G25" s="178"/>
      <c r="H25" s="186"/>
      <c r="I25" s="177"/>
      <c r="J25" s="177"/>
      <c r="K25" s="177"/>
      <c r="L25" s="177"/>
      <c r="M25" s="177"/>
      <c r="N25" s="177"/>
      <c r="O25" s="185"/>
      <c r="P25" s="177"/>
      <c r="Q25" s="180"/>
      <c r="R25" s="114"/>
      <c r="S25" s="114"/>
      <c r="T25" s="114"/>
      <c r="U25" s="112"/>
      <c r="V25" s="112"/>
      <c r="W25" s="112"/>
    </row>
    <row r="26" spans="1:23" ht="50.1" hidden="1" customHeight="1" x14ac:dyDescent="0.2">
      <c r="A26" s="177"/>
      <c r="B26" s="177"/>
      <c r="C26" s="177"/>
      <c r="D26" s="177"/>
      <c r="E26" s="191"/>
      <c r="F26" s="177"/>
      <c r="G26" s="178"/>
      <c r="H26" s="186"/>
      <c r="I26" s="177"/>
      <c r="J26" s="177"/>
      <c r="K26" s="177"/>
      <c r="L26" s="177"/>
      <c r="M26" s="177"/>
      <c r="N26" s="177"/>
      <c r="O26" s="185"/>
      <c r="P26" s="177"/>
      <c r="Q26" s="181"/>
      <c r="R26" s="114"/>
      <c r="S26" s="114"/>
      <c r="T26" s="114"/>
      <c r="U26" s="112"/>
      <c r="V26" s="112"/>
      <c r="W26" s="112"/>
    </row>
    <row r="27" spans="1:23" ht="50.1" hidden="1" customHeight="1" x14ac:dyDescent="0.2">
      <c r="A27" s="177"/>
      <c r="B27" s="177" t="s">
        <v>254</v>
      </c>
      <c r="C27" s="177" t="s">
        <v>255</v>
      </c>
      <c r="D27" s="177"/>
      <c r="E27" s="191" t="s">
        <v>274</v>
      </c>
      <c r="F27" s="186"/>
      <c r="G27" s="193"/>
      <c r="H27" s="186"/>
      <c r="I27" s="186"/>
      <c r="J27" s="186"/>
      <c r="K27" s="186"/>
      <c r="L27" s="186"/>
      <c r="M27" s="186"/>
      <c r="N27" s="186"/>
      <c r="O27" s="191"/>
      <c r="P27" s="192"/>
      <c r="Q27" s="196"/>
      <c r="R27" s="116"/>
      <c r="S27" s="114"/>
      <c r="T27" s="116"/>
      <c r="U27" s="116"/>
      <c r="V27" s="116"/>
      <c r="W27" s="116"/>
    </row>
    <row r="28" spans="1:23" ht="50.1" hidden="1" customHeight="1" x14ac:dyDescent="0.2">
      <c r="A28" s="177"/>
      <c r="B28" s="177"/>
      <c r="C28" s="177"/>
      <c r="D28" s="177"/>
      <c r="E28" s="191"/>
      <c r="F28" s="186"/>
      <c r="G28" s="193"/>
      <c r="H28" s="186"/>
      <c r="I28" s="186"/>
      <c r="J28" s="186"/>
      <c r="K28" s="186"/>
      <c r="L28" s="186"/>
      <c r="M28" s="186"/>
      <c r="N28" s="186"/>
      <c r="O28" s="191"/>
      <c r="P28" s="186"/>
      <c r="Q28" s="197"/>
      <c r="R28" s="116"/>
      <c r="S28" s="114"/>
      <c r="T28" s="116"/>
      <c r="U28" s="116"/>
      <c r="V28" s="116"/>
      <c r="W28" s="116"/>
    </row>
    <row r="29" spans="1:23" ht="50.1" hidden="1" customHeight="1" x14ac:dyDescent="0.2">
      <c r="A29" s="177"/>
      <c r="B29" s="177"/>
      <c r="C29" s="177"/>
      <c r="D29" s="177"/>
      <c r="E29" s="191"/>
      <c r="F29" s="186"/>
      <c r="G29" s="193"/>
      <c r="H29" s="186"/>
      <c r="I29" s="186"/>
      <c r="J29" s="186"/>
      <c r="K29" s="186"/>
      <c r="L29" s="186"/>
      <c r="M29" s="186"/>
      <c r="N29" s="186"/>
      <c r="O29" s="191"/>
      <c r="P29" s="186"/>
      <c r="Q29" s="198"/>
      <c r="R29" s="116"/>
      <c r="S29" s="114"/>
      <c r="T29" s="116"/>
      <c r="U29" s="116"/>
      <c r="V29" s="116"/>
      <c r="W29" s="116"/>
    </row>
    <row r="30" spans="1:23" ht="50.1" hidden="1" customHeight="1" x14ac:dyDescent="0.2">
      <c r="A30" s="177"/>
      <c r="B30" s="177" t="s">
        <v>254</v>
      </c>
      <c r="C30" s="177" t="s">
        <v>255</v>
      </c>
      <c r="D30" s="177"/>
      <c r="E30" s="191" t="s">
        <v>275</v>
      </c>
      <c r="F30" s="177"/>
      <c r="G30" s="178"/>
      <c r="H30" s="186"/>
      <c r="I30" s="177"/>
      <c r="J30" s="177"/>
      <c r="K30" s="177"/>
      <c r="L30" s="177"/>
      <c r="M30" s="177"/>
      <c r="N30" s="177"/>
      <c r="O30" s="185"/>
      <c r="P30" s="177"/>
      <c r="Q30" s="179"/>
      <c r="R30" s="114"/>
      <c r="S30" s="114"/>
      <c r="T30" s="114"/>
      <c r="U30" s="112"/>
      <c r="V30" s="112"/>
      <c r="W30" s="112"/>
    </row>
    <row r="31" spans="1:23" ht="50.1" hidden="1" customHeight="1" x14ac:dyDescent="0.2">
      <c r="A31" s="177"/>
      <c r="B31" s="177"/>
      <c r="C31" s="177"/>
      <c r="D31" s="177"/>
      <c r="E31" s="191"/>
      <c r="F31" s="177"/>
      <c r="G31" s="178"/>
      <c r="H31" s="186"/>
      <c r="I31" s="177"/>
      <c r="J31" s="177"/>
      <c r="K31" s="177"/>
      <c r="L31" s="177"/>
      <c r="M31" s="177"/>
      <c r="N31" s="177"/>
      <c r="O31" s="185"/>
      <c r="P31" s="177"/>
      <c r="Q31" s="180"/>
      <c r="R31" s="114"/>
      <c r="S31" s="114"/>
      <c r="T31" s="114"/>
      <c r="U31" s="112"/>
      <c r="V31" s="112"/>
      <c r="W31" s="112"/>
    </row>
    <row r="32" spans="1:23" ht="50.1" hidden="1" customHeight="1" x14ac:dyDescent="0.2">
      <c r="A32" s="177"/>
      <c r="B32" s="177"/>
      <c r="C32" s="177"/>
      <c r="D32" s="177"/>
      <c r="E32" s="191"/>
      <c r="F32" s="177"/>
      <c r="G32" s="178"/>
      <c r="H32" s="186"/>
      <c r="I32" s="177"/>
      <c r="J32" s="177"/>
      <c r="K32" s="177"/>
      <c r="L32" s="177"/>
      <c r="M32" s="177"/>
      <c r="N32" s="177"/>
      <c r="O32" s="185"/>
      <c r="P32" s="177"/>
      <c r="Q32" s="181"/>
      <c r="R32" s="114"/>
      <c r="S32" s="114"/>
      <c r="T32" s="114"/>
      <c r="U32" s="112"/>
      <c r="V32" s="112"/>
      <c r="W32" s="112"/>
    </row>
    <row r="33" spans="1:23" ht="50.1" hidden="1" customHeight="1" x14ac:dyDescent="0.2">
      <c r="A33" s="177"/>
      <c r="B33" s="177" t="s">
        <v>254</v>
      </c>
      <c r="C33" s="177" t="s">
        <v>255</v>
      </c>
      <c r="D33" s="177"/>
      <c r="E33" s="191" t="s">
        <v>276</v>
      </c>
      <c r="F33" s="177"/>
      <c r="G33" s="178"/>
      <c r="H33" s="186"/>
      <c r="I33" s="177"/>
      <c r="J33" s="177"/>
      <c r="K33" s="177"/>
      <c r="L33" s="177"/>
      <c r="M33" s="177"/>
      <c r="N33" s="177"/>
      <c r="O33" s="185"/>
      <c r="P33" s="177"/>
      <c r="Q33" s="179"/>
      <c r="R33" s="114"/>
      <c r="S33" s="114"/>
      <c r="T33" s="114"/>
      <c r="U33" s="112"/>
      <c r="V33" s="112"/>
      <c r="W33" s="112"/>
    </row>
    <row r="34" spans="1:23" ht="50.1" hidden="1" customHeight="1" x14ac:dyDescent="0.2">
      <c r="A34" s="177"/>
      <c r="B34" s="177"/>
      <c r="C34" s="177"/>
      <c r="D34" s="177"/>
      <c r="E34" s="191"/>
      <c r="F34" s="177"/>
      <c r="G34" s="178"/>
      <c r="H34" s="186"/>
      <c r="I34" s="177"/>
      <c r="J34" s="177"/>
      <c r="K34" s="177"/>
      <c r="L34" s="177"/>
      <c r="M34" s="177"/>
      <c r="N34" s="177"/>
      <c r="O34" s="185"/>
      <c r="P34" s="177"/>
      <c r="Q34" s="180"/>
      <c r="R34" s="114"/>
      <c r="S34" s="114"/>
      <c r="T34" s="114"/>
      <c r="U34" s="112"/>
      <c r="V34" s="112"/>
      <c r="W34" s="112"/>
    </row>
    <row r="35" spans="1:23" ht="50.1" hidden="1" customHeight="1" x14ac:dyDescent="0.2">
      <c r="A35" s="177"/>
      <c r="B35" s="177"/>
      <c r="C35" s="177"/>
      <c r="D35" s="177"/>
      <c r="E35" s="191"/>
      <c r="F35" s="177"/>
      <c r="G35" s="178"/>
      <c r="H35" s="186"/>
      <c r="I35" s="177"/>
      <c r="J35" s="177"/>
      <c r="K35" s="177"/>
      <c r="L35" s="177"/>
      <c r="M35" s="177"/>
      <c r="N35" s="177"/>
      <c r="O35" s="185"/>
      <c r="P35" s="177"/>
      <c r="Q35" s="181"/>
      <c r="R35" s="114"/>
      <c r="S35" s="114"/>
      <c r="T35" s="114"/>
      <c r="U35" s="112"/>
      <c r="V35" s="112"/>
      <c r="W35" s="112"/>
    </row>
    <row r="36" spans="1:23" ht="50.1" hidden="1" customHeight="1" x14ac:dyDescent="0.2">
      <c r="A36" s="177"/>
      <c r="B36" s="177" t="s">
        <v>254</v>
      </c>
      <c r="C36" s="177" t="s">
        <v>255</v>
      </c>
      <c r="D36" s="177"/>
      <c r="E36" s="188" t="s">
        <v>277</v>
      </c>
      <c r="F36" s="177"/>
      <c r="G36" s="178"/>
      <c r="H36" s="186"/>
      <c r="I36" s="177"/>
      <c r="J36" s="177"/>
      <c r="K36" s="177"/>
      <c r="L36" s="177"/>
      <c r="M36" s="177"/>
      <c r="N36" s="175"/>
      <c r="O36" s="187"/>
      <c r="P36" s="175"/>
      <c r="Q36" s="182"/>
      <c r="R36" s="114"/>
      <c r="S36" s="114"/>
      <c r="T36" s="114"/>
      <c r="U36" s="112"/>
      <c r="V36" s="112"/>
      <c r="W36" s="112"/>
    </row>
    <row r="37" spans="1:23" ht="50.1" hidden="1" customHeight="1" x14ac:dyDescent="0.2">
      <c r="A37" s="177"/>
      <c r="B37" s="177"/>
      <c r="C37" s="177"/>
      <c r="D37" s="177"/>
      <c r="E37" s="189"/>
      <c r="F37" s="177"/>
      <c r="G37" s="178"/>
      <c r="H37" s="186"/>
      <c r="I37" s="177"/>
      <c r="J37" s="177"/>
      <c r="K37" s="177"/>
      <c r="L37" s="177"/>
      <c r="M37" s="177"/>
      <c r="N37" s="175"/>
      <c r="O37" s="187"/>
      <c r="P37" s="175"/>
      <c r="Q37" s="183"/>
      <c r="R37" s="114"/>
      <c r="S37" s="114"/>
      <c r="T37" s="114"/>
      <c r="U37" s="112"/>
      <c r="V37" s="112"/>
      <c r="W37" s="112"/>
    </row>
    <row r="38" spans="1:23" ht="50.1" hidden="1" customHeight="1" x14ac:dyDescent="0.2">
      <c r="A38" s="177"/>
      <c r="B38" s="177"/>
      <c r="C38" s="177"/>
      <c r="D38" s="177"/>
      <c r="E38" s="190"/>
      <c r="F38" s="177"/>
      <c r="G38" s="178"/>
      <c r="H38" s="186"/>
      <c r="I38" s="177"/>
      <c r="J38" s="177"/>
      <c r="K38" s="177"/>
      <c r="L38" s="177"/>
      <c r="M38" s="177"/>
      <c r="N38" s="175"/>
      <c r="O38" s="187"/>
      <c r="P38" s="175"/>
      <c r="Q38" s="184"/>
      <c r="R38" s="114"/>
      <c r="S38" s="114"/>
      <c r="T38" s="114"/>
      <c r="U38" s="112"/>
      <c r="V38" s="112"/>
      <c r="W38" s="112"/>
    </row>
    <row r="39" spans="1:23" ht="50.1" hidden="1" customHeight="1" x14ac:dyDescent="0.2">
      <c r="A39" s="177"/>
      <c r="B39" s="177" t="s">
        <v>254</v>
      </c>
      <c r="C39" s="177" t="s">
        <v>255</v>
      </c>
      <c r="D39" s="177"/>
      <c r="E39" s="191" t="s">
        <v>278</v>
      </c>
      <c r="F39" s="177"/>
      <c r="G39" s="178"/>
      <c r="H39" s="186"/>
      <c r="I39" s="177"/>
      <c r="J39" s="177"/>
      <c r="K39" s="177"/>
      <c r="L39" s="177"/>
      <c r="M39" s="177"/>
      <c r="N39" s="177"/>
      <c r="O39" s="185"/>
      <c r="P39" s="177"/>
      <c r="Q39" s="179"/>
      <c r="R39" s="114"/>
      <c r="S39" s="114"/>
      <c r="T39" s="114"/>
      <c r="U39" s="112"/>
      <c r="V39" s="112"/>
      <c r="W39" s="112"/>
    </row>
    <row r="40" spans="1:23" ht="50.1" hidden="1" customHeight="1" x14ac:dyDescent="0.2">
      <c r="A40" s="177"/>
      <c r="B40" s="177"/>
      <c r="C40" s="177"/>
      <c r="D40" s="177"/>
      <c r="E40" s="191"/>
      <c r="F40" s="177"/>
      <c r="G40" s="178"/>
      <c r="H40" s="186"/>
      <c r="I40" s="177"/>
      <c r="J40" s="177"/>
      <c r="K40" s="177"/>
      <c r="L40" s="177"/>
      <c r="M40" s="177"/>
      <c r="N40" s="177"/>
      <c r="O40" s="185"/>
      <c r="P40" s="177"/>
      <c r="Q40" s="180"/>
      <c r="R40" s="114"/>
      <c r="S40" s="114"/>
      <c r="T40" s="114"/>
      <c r="U40" s="112"/>
      <c r="V40" s="112"/>
      <c r="W40" s="112"/>
    </row>
    <row r="41" spans="1:23" ht="50.1" hidden="1" customHeight="1" x14ac:dyDescent="0.2">
      <c r="A41" s="177"/>
      <c r="B41" s="177"/>
      <c r="C41" s="177"/>
      <c r="D41" s="177"/>
      <c r="E41" s="191"/>
      <c r="F41" s="177"/>
      <c r="G41" s="178"/>
      <c r="H41" s="186"/>
      <c r="I41" s="177"/>
      <c r="J41" s="177"/>
      <c r="K41" s="177"/>
      <c r="L41" s="177"/>
      <c r="M41" s="177"/>
      <c r="N41" s="177"/>
      <c r="O41" s="185"/>
      <c r="P41" s="177"/>
      <c r="Q41" s="181"/>
      <c r="R41" s="114"/>
      <c r="S41" s="114"/>
      <c r="T41" s="114"/>
      <c r="U41" s="112"/>
      <c r="V41" s="112"/>
      <c r="W41" s="112"/>
    </row>
    <row r="42" spans="1:23" ht="50.1" customHeight="1" x14ac:dyDescent="0.2">
      <c r="A42" s="177">
        <v>2</v>
      </c>
      <c r="B42" s="177" t="s">
        <v>254</v>
      </c>
      <c r="C42" s="177" t="s">
        <v>255</v>
      </c>
      <c r="D42" s="177" t="s">
        <v>343</v>
      </c>
      <c r="E42" s="191" t="s">
        <v>279</v>
      </c>
      <c r="F42" s="177" t="s">
        <v>439</v>
      </c>
      <c r="G42" s="178">
        <f>100000*4</f>
        <v>400000</v>
      </c>
      <c r="H42" s="186" t="s">
        <v>454</v>
      </c>
      <c r="I42" s="177" t="s">
        <v>359</v>
      </c>
      <c r="J42" s="177" t="s">
        <v>440</v>
      </c>
      <c r="K42" s="177" t="s">
        <v>373</v>
      </c>
      <c r="L42" s="177" t="s">
        <v>435</v>
      </c>
      <c r="M42" s="177" t="s">
        <v>371</v>
      </c>
      <c r="N42" s="177" t="s">
        <v>371</v>
      </c>
      <c r="O42" s="185" t="s">
        <v>442</v>
      </c>
      <c r="P42" s="176">
        <v>45748</v>
      </c>
      <c r="Q42" s="194">
        <v>45748</v>
      </c>
      <c r="R42" s="114" t="s">
        <v>471</v>
      </c>
      <c r="S42" s="116" t="s">
        <v>501</v>
      </c>
      <c r="T42" s="111">
        <v>10000</v>
      </c>
      <c r="U42" s="111">
        <v>10500</v>
      </c>
      <c r="V42" s="111">
        <v>11000</v>
      </c>
      <c r="W42" s="111">
        <v>12000</v>
      </c>
    </row>
    <row r="43" spans="1:23" ht="50.1" customHeight="1" x14ac:dyDescent="0.2">
      <c r="A43" s="177"/>
      <c r="B43" s="177"/>
      <c r="C43" s="177"/>
      <c r="D43" s="177"/>
      <c r="E43" s="191"/>
      <c r="F43" s="177"/>
      <c r="G43" s="178"/>
      <c r="H43" s="186"/>
      <c r="I43" s="177"/>
      <c r="J43" s="177"/>
      <c r="K43" s="177"/>
      <c r="L43" s="177"/>
      <c r="M43" s="177"/>
      <c r="N43" s="177"/>
      <c r="O43" s="185"/>
      <c r="P43" s="177"/>
      <c r="Q43" s="180"/>
      <c r="R43" s="114" t="s">
        <v>496</v>
      </c>
      <c r="S43" s="116" t="s">
        <v>498</v>
      </c>
      <c r="T43" s="111">
        <v>1350</v>
      </c>
      <c r="U43" s="111">
        <v>1500</v>
      </c>
      <c r="V43" s="111">
        <v>1600</v>
      </c>
      <c r="W43" s="111">
        <v>1700</v>
      </c>
    </row>
    <row r="44" spans="1:23" ht="50.1" customHeight="1" x14ac:dyDescent="0.2">
      <c r="A44" s="177"/>
      <c r="B44" s="177"/>
      <c r="C44" s="177"/>
      <c r="D44" s="177"/>
      <c r="E44" s="191"/>
      <c r="F44" s="177"/>
      <c r="G44" s="178"/>
      <c r="H44" s="186"/>
      <c r="I44" s="177"/>
      <c r="J44" s="177"/>
      <c r="K44" s="177"/>
      <c r="L44" s="177"/>
      <c r="M44" s="177"/>
      <c r="N44" s="177"/>
      <c r="O44" s="185"/>
      <c r="P44" s="177"/>
      <c r="Q44" s="181"/>
      <c r="R44" s="114"/>
      <c r="S44" s="114"/>
      <c r="T44" s="114"/>
      <c r="U44" s="112"/>
      <c r="V44" s="112"/>
      <c r="W44" s="112"/>
    </row>
    <row r="45" spans="1:23" ht="50.1" customHeight="1" x14ac:dyDescent="0.2">
      <c r="A45" s="177">
        <v>3</v>
      </c>
      <c r="B45" s="177" t="s">
        <v>254</v>
      </c>
      <c r="C45" s="177" t="s">
        <v>255</v>
      </c>
      <c r="D45" s="177" t="s">
        <v>343</v>
      </c>
      <c r="E45" s="191" t="s">
        <v>280</v>
      </c>
      <c r="F45" s="177" t="s">
        <v>438</v>
      </c>
      <c r="G45" s="178">
        <f>1000000*4</f>
        <v>4000000</v>
      </c>
      <c r="H45" s="186" t="s">
        <v>454</v>
      </c>
      <c r="I45" s="177" t="s">
        <v>441</v>
      </c>
      <c r="J45" s="177" t="s">
        <v>375</v>
      </c>
      <c r="K45" s="177" t="s">
        <v>373</v>
      </c>
      <c r="L45" s="177" t="s">
        <v>435</v>
      </c>
      <c r="M45" s="177" t="s">
        <v>371</v>
      </c>
      <c r="N45" s="177" t="s">
        <v>371</v>
      </c>
      <c r="O45" s="185" t="s">
        <v>452</v>
      </c>
      <c r="P45" s="176">
        <v>45748</v>
      </c>
      <c r="Q45" s="194">
        <v>45748</v>
      </c>
      <c r="R45" s="114" t="s">
        <v>511</v>
      </c>
      <c r="S45" s="116" t="s">
        <v>512</v>
      </c>
      <c r="T45" s="116">
        <v>220</v>
      </c>
      <c r="U45" s="116">
        <v>225</v>
      </c>
      <c r="V45" s="116">
        <v>230</v>
      </c>
      <c r="W45" s="116">
        <v>250</v>
      </c>
    </row>
    <row r="46" spans="1:23" ht="50.1" customHeight="1" x14ac:dyDescent="0.2">
      <c r="A46" s="177"/>
      <c r="B46" s="177"/>
      <c r="C46" s="177"/>
      <c r="D46" s="177"/>
      <c r="E46" s="191"/>
      <c r="F46" s="177"/>
      <c r="G46" s="178"/>
      <c r="H46" s="186"/>
      <c r="I46" s="177"/>
      <c r="J46" s="177"/>
      <c r="K46" s="177"/>
      <c r="L46" s="177"/>
      <c r="M46" s="177"/>
      <c r="N46" s="177"/>
      <c r="O46" s="185"/>
      <c r="P46" s="177"/>
      <c r="Q46" s="180"/>
      <c r="R46" s="114" t="s">
        <v>513</v>
      </c>
      <c r="S46" s="116" t="s">
        <v>518</v>
      </c>
      <c r="T46" s="116">
        <v>1</v>
      </c>
      <c r="U46" s="116">
        <v>2</v>
      </c>
      <c r="V46" s="116">
        <v>4</v>
      </c>
      <c r="W46" s="116">
        <v>5</v>
      </c>
    </row>
    <row r="47" spans="1:23" ht="50.1" customHeight="1" x14ac:dyDescent="0.2">
      <c r="A47" s="177"/>
      <c r="B47" s="177"/>
      <c r="C47" s="177"/>
      <c r="D47" s="177"/>
      <c r="E47" s="191"/>
      <c r="F47" s="177"/>
      <c r="G47" s="178"/>
      <c r="H47" s="186"/>
      <c r="I47" s="177"/>
      <c r="J47" s="177"/>
      <c r="K47" s="177"/>
      <c r="L47" s="177"/>
      <c r="M47" s="177"/>
      <c r="N47" s="177"/>
      <c r="O47" s="185"/>
      <c r="P47" s="177"/>
      <c r="Q47" s="181"/>
      <c r="R47" s="114" t="s">
        <v>497</v>
      </c>
      <c r="S47" s="116" t="s">
        <v>515</v>
      </c>
      <c r="T47" s="116">
        <v>5</v>
      </c>
      <c r="U47" s="116">
        <v>5</v>
      </c>
      <c r="V47" s="116">
        <v>5</v>
      </c>
      <c r="W47" s="116">
        <v>5</v>
      </c>
    </row>
    <row r="48" spans="1:23" ht="50.1" hidden="1" customHeight="1" x14ac:dyDescent="0.2">
      <c r="A48" s="177"/>
      <c r="B48" s="177" t="s">
        <v>254</v>
      </c>
      <c r="C48" s="177" t="s">
        <v>255</v>
      </c>
      <c r="D48" s="177"/>
      <c r="E48" s="191" t="s">
        <v>281</v>
      </c>
      <c r="F48" s="177"/>
      <c r="G48" s="178"/>
      <c r="H48" s="186"/>
      <c r="I48" s="177"/>
      <c r="J48" s="177"/>
      <c r="K48" s="177"/>
      <c r="L48" s="177"/>
      <c r="M48" s="177"/>
      <c r="N48" s="177"/>
      <c r="O48" s="185"/>
      <c r="P48" s="177"/>
      <c r="Q48" s="179"/>
      <c r="R48" s="114"/>
      <c r="S48" s="116"/>
      <c r="T48" s="116"/>
      <c r="U48" s="116"/>
      <c r="V48" s="116"/>
      <c r="W48" s="116"/>
    </row>
    <row r="49" spans="1:23" ht="50.1" hidden="1" customHeight="1" x14ac:dyDescent="0.2">
      <c r="A49" s="177"/>
      <c r="B49" s="177"/>
      <c r="C49" s="177"/>
      <c r="D49" s="177"/>
      <c r="E49" s="191"/>
      <c r="F49" s="177"/>
      <c r="G49" s="178"/>
      <c r="H49" s="186"/>
      <c r="I49" s="177"/>
      <c r="J49" s="177"/>
      <c r="K49" s="177"/>
      <c r="L49" s="177"/>
      <c r="M49" s="177"/>
      <c r="N49" s="177"/>
      <c r="O49" s="185"/>
      <c r="P49" s="177"/>
      <c r="Q49" s="180"/>
      <c r="R49" s="114"/>
      <c r="S49" s="116"/>
      <c r="T49" s="116"/>
      <c r="U49" s="116"/>
      <c r="V49" s="116"/>
      <c r="W49" s="116"/>
    </row>
    <row r="50" spans="1:23" ht="50.1" hidden="1" customHeight="1" x14ac:dyDescent="0.2">
      <c r="A50" s="177"/>
      <c r="B50" s="177"/>
      <c r="C50" s="177"/>
      <c r="D50" s="177"/>
      <c r="E50" s="191"/>
      <c r="F50" s="177"/>
      <c r="G50" s="178"/>
      <c r="H50" s="186"/>
      <c r="I50" s="177"/>
      <c r="J50" s="177"/>
      <c r="K50" s="177"/>
      <c r="L50" s="177"/>
      <c r="M50" s="177"/>
      <c r="N50" s="177"/>
      <c r="O50" s="185"/>
      <c r="P50" s="177"/>
      <c r="Q50" s="181"/>
      <c r="R50" s="114"/>
      <c r="S50" s="116"/>
      <c r="T50" s="116"/>
      <c r="U50" s="116"/>
      <c r="V50" s="116"/>
      <c r="W50" s="116"/>
    </row>
    <row r="51" spans="1:23" ht="50.1" hidden="1" customHeight="1" x14ac:dyDescent="0.2">
      <c r="A51" s="177"/>
      <c r="B51" s="177" t="s">
        <v>254</v>
      </c>
      <c r="C51" s="177" t="s">
        <v>255</v>
      </c>
      <c r="D51" s="177"/>
      <c r="E51" s="188" t="s">
        <v>282</v>
      </c>
      <c r="F51" s="177"/>
      <c r="G51" s="178"/>
      <c r="H51" s="186"/>
      <c r="I51" s="177"/>
      <c r="J51" s="177"/>
      <c r="K51" s="177"/>
      <c r="L51" s="177"/>
      <c r="M51" s="177"/>
      <c r="N51" s="175"/>
      <c r="O51" s="187"/>
      <c r="P51" s="175"/>
      <c r="Q51" s="182"/>
      <c r="R51" s="114"/>
      <c r="S51" s="116"/>
      <c r="T51" s="116"/>
      <c r="U51" s="116"/>
      <c r="V51" s="116"/>
      <c r="W51" s="116"/>
    </row>
    <row r="52" spans="1:23" ht="50.1" hidden="1" customHeight="1" x14ac:dyDescent="0.2">
      <c r="A52" s="177"/>
      <c r="B52" s="177"/>
      <c r="C52" s="177"/>
      <c r="D52" s="177"/>
      <c r="E52" s="189"/>
      <c r="F52" s="177"/>
      <c r="G52" s="178"/>
      <c r="H52" s="186"/>
      <c r="I52" s="177"/>
      <c r="J52" s="177"/>
      <c r="K52" s="177"/>
      <c r="L52" s="177"/>
      <c r="M52" s="177"/>
      <c r="N52" s="175"/>
      <c r="O52" s="187"/>
      <c r="P52" s="175"/>
      <c r="Q52" s="183"/>
      <c r="R52" s="114"/>
      <c r="S52" s="116"/>
      <c r="T52" s="116"/>
      <c r="U52" s="116"/>
      <c r="V52" s="116"/>
      <c r="W52" s="116"/>
    </row>
    <row r="53" spans="1:23" ht="50.1" hidden="1" customHeight="1" x14ac:dyDescent="0.2">
      <c r="A53" s="177"/>
      <c r="B53" s="177"/>
      <c r="C53" s="177"/>
      <c r="D53" s="177"/>
      <c r="E53" s="190"/>
      <c r="F53" s="177"/>
      <c r="G53" s="178"/>
      <c r="H53" s="186"/>
      <c r="I53" s="177"/>
      <c r="J53" s="177"/>
      <c r="K53" s="177"/>
      <c r="L53" s="177"/>
      <c r="M53" s="177"/>
      <c r="N53" s="175"/>
      <c r="O53" s="187"/>
      <c r="P53" s="175"/>
      <c r="Q53" s="184"/>
      <c r="R53" s="114"/>
      <c r="S53" s="116"/>
      <c r="T53" s="116"/>
      <c r="U53" s="116"/>
      <c r="V53" s="116"/>
      <c r="W53" s="116"/>
    </row>
    <row r="54" spans="1:23" ht="50.1" customHeight="1" x14ac:dyDescent="0.2">
      <c r="A54" s="177">
        <v>4</v>
      </c>
      <c r="B54" s="177" t="s">
        <v>254</v>
      </c>
      <c r="C54" s="177" t="s">
        <v>255</v>
      </c>
      <c r="D54" s="177" t="s">
        <v>343</v>
      </c>
      <c r="E54" s="191" t="s">
        <v>283</v>
      </c>
      <c r="F54" s="177" t="s">
        <v>387</v>
      </c>
      <c r="G54" s="178">
        <f>400000*4</f>
        <v>1600000</v>
      </c>
      <c r="H54" s="186" t="s">
        <v>454</v>
      </c>
      <c r="I54" s="177" t="s">
        <v>359</v>
      </c>
      <c r="J54" s="177" t="s">
        <v>374</v>
      </c>
      <c r="K54" s="177" t="s">
        <v>373</v>
      </c>
      <c r="L54" s="177" t="s">
        <v>372</v>
      </c>
      <c r="M54" s="177" t="s">
        <v>371</v>
      </c>
      <c r="N54" s="177" t="s">
        <v>371</v>
      </c>
      <c r="O54" s="185" t="s">
        <v>451</v>
      </c>
      <c r="P54" s="176">
        <v>45748</v>
      </c>
      <c r="Q54" s="194">
        <v>45748</v>
      </c>
      <c r="R54" s="116" t="s">
        <v>469</v>
      </c>
      <c r="S54" s="116" t="s">
        <v>518</v>
      </c>
      <c r="T54" s="116">
        <v>1</v>
      </c>
      <c r="U54" s="116">
        <v>4</v>
      </c>
      <c r="V54" s="116">
        <v>6</v>
      </c>
      <c r="W54" s="116">
        <v>6</v>
      </c>
    </row>
    <row r="55" spans="1:23" ht="50.1" customHeight="1" x14ac:dyDescent="0.2">
      <c r="A55" s="177"/>
      <c r="B55" s="177"/>
      <c r="C55" s="177"/>
      <c r="D55" s="177"/>
      <c r="E55" s="191"/>
      <c r="F55" s="177"/>
      <c r="G55" s="178"/>
      <c r="H55" s="186"/>
      <c r="I55" s="177"/>
      <c r="J55" s="177"/>
      <c r="K55" s="177"/>
      <c r="L55" s="177"/>
      <c r="M55" s="177"/>
      <c r="N55" s="177"/>
      <c r="O55" s="185"/>
      <c r="P55" s="177"/>
      <c r="Q55" s="180"/>
      <c r="R55" s="114"/>
      <c r="S55" s="114"/>
      <c r="T55" s="114"/>
      <c r="U55" s="112"/>
      <c r="V55" s="112"/>
      <c r="W55" s="112"/>
    </row>
    <row r="56" spans="1:23" ht="50.1" customHeight="1" x14ac:dyDescent="0.2">
      <c r="A56" s="177"/>
      <c r="B56" s="177"/>
      <c r="C56" s="177"/>
      <c r="D56" s="177"/>
      <c r="E56" s="191"/>
      <c r="F56" s="177"/>
      <c r="G56" s="178"/>
      <c r="H56" s="186"/>
      <c r="I56" s="177"/>
      <c r="J56" s="177"/>
      <c r="K56" s="177"/>
      <c r="L56" s="177"/>
      <c r="M56" s="177"/>
      <c r="N56" s="177"/>
      <c r="O56" s="185"/>
      <c r="P56" s="177"/>
      <c r="Q56" s="181"/>
      <c r="R56" s="114"/>
      <c r="S56" s="114"/>
      <c r="T56" s="114"/>
      <c r="U56" s="112"/>
      <c r="V56" s="112"/>
      <c r="W56" s="112"/>
    </row>
    <row r="57" spans="1:23" ht="50.1" hidden="1" customHeight="1" x14ac:dyDescent="0.2">
      <c r="A57" s="177"/>
      <c r="B57" s="177" t="s">
        <v>254</v>
      </c>
      <c r="C57" s="177" t="s">
        <v>255</v>
      </c>
      <c r="D57" s="177"/>
      <c r="E57" s="191" t="s">
        <v>284</v>
      </c>
      <c r="F57" s="177"/>
      <c r="G57" s="178"/>
      <c r="H57" s="186"/>
      <c r="I57" s="177"/>
      <c r="J57" s="177"/>
      <c r="K57" s="177"/>
      <c r="L57" s="177"/>
      <c r="M57" s="177"/>
      <c r="N57" s="177"/>
      <c r="O57" s="185"/>
      <c r="P57" s="177"/>
      <c r="Q57" s="179"/>
      <c r="R57" s="114"/>
      <c r="S57" s="114"/>
      <c r="T57" s="114"/>
      <c r="U57" s="112"/>
      <c r="V57" s="112"/>
      <c r="W57" s="112"/>
    </row>
    <row r="58" spans="1:23" ht="50.1" hidden="1" customHeight="1" x14ac:dyDescent="0.2">
      <c r="A58" s="177"/>
      <c r="B58" s="177"/>
      <c r="C58" s="177"/>
      <c r="D58" s="177"/>
      <c r="E58" s="191"/>
      <c r="F58" s="177"/>
      <c r="G58" s="178"/>
      <c r="H58" s="186"/>
      <c r="I58" s="177"/>
      <c r="J58" s="177"/>
      <c r="K58" s="177"/>
      <c r="L58" s="177"/>
      <c r="M58" s="177"/>
      <c r="N58" s="177"/>
      <c r="O58" s="185"/>
      <c r="P58" s="177"/>
      <c r="Q58" s="180"/>
      <c r="R58" s="114"/>
      <c r="S58" s="114"/>
      <c r="T58" s="114"/>
      <c r="U58" s="112"/>
      <c r="V58" s="112"/>
      <c r="W58" s="112"/>
    </row>
    <row r="59" spans="1:23" ht="50.1" hidden="1" customHeight="1" x14ac:dyDescent="0.2">
      <c r="A59" s="177"/>
      <c r="B59" s="177"/>
      <c r="C59" s="177"/>
      <c r="D59" s="177"/>
      <c r="E59" s="191"/>
      <c r="F59" s="177"/>
      <c r="G59" s="178"/>
      <c r="H59" s="186"/>
      <c r="I59" s="177"/>
      <c r="J59" s="177"/>
      <c r="K59" s="177"/>
      <c r="L59" s="177"/>
      <c r="M59" s="177"/>
      <c r="N59" s="177"/>
      <c r="O59" s="185"/>
      <c r="P59" s="177"/>
      <c r="Q59" s="181"/>
      <c r="R59" s="114"/>
      <c r="S59" s="114"/>
      <c r="T59" s="114"/>
      <c r="U59" s="112"/>
      <c r="V59" s="112"/>
      <c r="W59" s="112"/>
    </row>
    <row r="60" spans="1:23" ht="50.1" hidden="1" customHeight="1" x14ac:dyDescent="0.2">
      <c r="A60" s="177"/>
      <c r="B60" s="177" t="s">
        <v>254</v>
      </c>
      <c r="C60" s="177" t="s">
        <v>255</v>
      </c>
      <c r="D60" s="177"/>
      <c r="E60" s="191" t="s">
        <v>433</v>
      </c>
      <c r="F60" s="177"/>
      <c r="G60" s="178"/>
      <c r="H60" s="186"/>
      <c r="I60" s="177"/>
      <c r="J60" s="177"/>
      <c r="K60" s="177"/>
      <c r="L60" s="177"/>
      <c r="M60" s="177"/>
      <c r="N60" s="177"/>
      <c r="O60" s="185"/>
      <c r="P60" s="176"/>
      <c r="Q60" s="194"/>
      <c r="R60" s="114"/>
      <c r="S60" s="114"/>
      <c r="T60" s="114"/>
      <c r="U60" s="112"/>
      <c r="V60" s="112"/>
      <c r="W60" s="112"/>
    </row>
    <row r="61" spans="1:23" ht="50.1" hidden="1" customHeight="1" x14ac:dyDescent="0.2">
      <c r="A61" s="177"/>
      <c r="B61" s="177"/>
      <c r="C61" s="177"/>
      <c r="D61" s="177"/>
      <c r="E61" s="191"/>
      <c r="F61" s="177"/>
      <c r="G61" s="178"/>
      <c r="H61" s="186"/>
      <c r="I61" s="177"/>
      <c r="J61" s="177"/>
      <c r="K61" s="177"/>
      <c r="L61" s="177"/>
      <c r="M61" s="177"/>
      <c r="N61" s="177"/>
      <c r="O61" s="185"/>
      <c r="P61" s="177"/>
      <c r="Q61" s="180"/>
      <c r="R61" s="114"/>
      <c r="S61" s="114"/>
      <c r="T61" s="114"/>
      <c r="U61" s="112"/>
      <c r="V61" s="112"/>
      <c r="W61" s="112"/>
    </row>
    <row r="62" spans="1:23" ht="50.1" hidden="1" customHeight="1" x14ac:dyDescent="0.2">
      <c r="A62" s="177"/>
      <c r="B62" s="177"/>
      <c r="C62" s="177"/>
      <c r="D62" s="177"/>
      <c r="E62" s="191"/>
      <c r="F62" s="177"/>
      <c r="G62" s="178"/>
      <c r="H62" s="186"/>
      <c r="I62" s="177"/>
      <c r="J62" s="177"/>
      <c r="K62" s="177"/>
      <c r="L62" s="177"/>
      <c r="M62" s="177"/>
      <c r="N62" s="177"/>
      <c r="O62" s="185"/>
      <c r="P62" s="177"/>
      <c r="Q62" s="181"/>
      <c r="R62" s="114"/>
      <c r="S62" s="114"/>
      <c r="T62" s="114"/>
      <c r="U62" s="112"/>
      <c r="V62" s="112"/>
      <c r="W62" s="112"/>
    </row>
    <row r="63" spans="1:23" ht="50.1" customHeight="1" x14ac:dyDescent="0.2">
      <c r="A63" s="177">
        <v>5</v>
      </c>
      <c r="B63" s="177" t="s">
        <v>254</v>
      </c>
      <c r="C63" s="177" t="s">
        <v>255</v>
      </c>
      <c r="D63" s="177" t="s">
        <v>353</v>
      </c>
      <c r="E63" s="191" t="s">
        <v>285</v>
      </c>
      <c r="F63" s="177" t="s">
        <v>388</v>
      </c>
      <c r="G63" s="178">
        <f>(5000+54000)*4</f>
        <v>236000</v>
      </c>
      <c r="H63" s="186" t="s">
        <v>377</v>
      </c>
      <c r="I63" s="177" t="s">
        <v>359</v>
      </c>
      <c r="J63" s="177" t="s">
        <v>376</v>
      </c>
      <c r="K63" s="177" t="s">
        <v>373</v>
      </c>
      <c r="L63" s="177" t="s">
        <v>372</v>
      </c>
      <c r="M63" s="177" t="s">
        <v>371</v>
      </c>
      <c r="N63" s="177" t="s">
        <v>371</v>
      </c>
      <c r="O63" s="185" t="s">
        <v>397</v>
      </c>
      <c r="P63" s="176">
        <v>45748</v>
      </c>
      <c r="Q63" s="176">
        <v>45748</v>
      </c>
      <c r="R63" s="114" t="s">
        <v>472</v>
      </c>
      <c r="S63" s="116" t="s">
        <v>517</v>
      </c>
      <c r="T63" s="116">
        <v>3</v>
      </c>
      <c r="U63" s="116">
        <v>3</v>
      </c>
      <c r="V63" s="116">
        <v>3</v>
      </c>
      <c r="W63" s="116">
        <v>3</v>
      </c>
    </row>
    <row r="64" spans="1:23" ht="50.1" customHeight="1" x14ac:dyDescent="0.2">
      <c r="A64" s="177"/>
      <c r="B64" s="177"/>
      <c r="C64" s="177"/>
      <c r="D64" s="177"/>
      <c r="E64" s="191"/>
      <c r="F64" s="177"/>
      <c r="G64" s="178"/>
      <c r="H64" s="186"/>
      <c r="I64" s="177"/>
      <c r="J64" s="177"/>
      <c r="K64" s="177"/>
      <c r="L64" s="177"/>
      <c r="M64" s="177"/>
      <c r="N64" s="177"/>
      <c r="O64" s="185"/>
      <c r="P64" s="177"/>
      <c r="Q64" s="177"/>
      <c r="R64" s="114" t="s">
        <v>473</v>
      </c>
      <c r="S64" s="116" t="s">
        <v>519</v>
      </c>
      <c r="T64" s="116">
        <v>25</v>
      </c>
      <c r="U64" s="116">
        <v>30</v>
      </c>
      <c r="V64" s="116">
        <v>30</v>
      </c>
      <c r="W64" s="116">
        <v>35</v>
      </c>
    </row>
    <row r="65" spans="1:23" ht="50.1" customHeight="1" x14ac:dyDescent="0.2">
      <c r="A65" s="177"/>
      <c r="B65" s="177"/>
      <c r="C65" s="177"/>
      <c r="D65" s="177"/>
      <c r="E65" s="191"/>
      <c r="F65" s="177"/>
      <c r="G65" s="178"/>
      <c r="H65" s="186"/>
      <c r="I65" s="177"/>
      <c r="J65" s="177"/>
      <c r="K65" s="177"/>
      <c r="L65" s="177"/>
      <c r="M65" s="177"/>
      <c r="N65" s="177"/>
      <c r="O65" s="185"/>
      <c r="P65" s="177"/>
      <c r="Q65" s="177"/>
      <c r="R65" s="114"/>
      <c r="S65" s="114"/>
      <c r="T65" s="114"/>
      <c r="U65" s="112"/>
      <c r="V65" s="112"/>
      <c r="W65" s="112"/>
    </row>
    <row r="66" spans="1:23" ht="50.1" hidden="1" customHeight="1" x14ac:dyDescent="0.2">
      <c r="A66" s="177"/>
      <c r="B66" s="177" t="s">
        <v>254</v>
      </c>
      <c r="C66" s="177" t="s">
        <v>255</v>
      </c>
      <c r="D66" s="177"/>
      <c r="E66" s="188" t="s">
        <v>286</v>
      </c>
      <c r="F66" s="177"/>
      <c r="G66" s="178"/>
      <c r="H66" s="186"/>
      <c r="I66" s="177"/>
      <c r="J66" s="177"/>
      <c r="K66" s="177"/>
      <c r="L66" s="177"/>
      <c r="M66" s="177"/>
      <c r="N66" s="175"/>
      <c r="O66" s="187"/>
      <c r="P66" s="175"/>
      <c r="Q66" s="182"/>
      <c r="R66" s="114"/>
      <c r="S66" s="114"/>
      <c r="T66" s="114"/>
      <c r="U66" s="112"/>
      <c r="V66" s="112"/>
      <c r="W66" s="112"/>
    </row>
    <row r="67" spans="1:23" ht="50.1" hidden="1" customHeight="1" x14ac:dyDescent="0.2">
      <c r="A67" s="177"/>
      <c r="B67" s="177"/>
      <c r="C67" s="177"/>
      <c r="D67" s="177"/>
      <c r="E67" s="189"/>
      <c r="F67" s="177"/>
      <c r="G67" s="178"/>
      <c r="H67" s="186"/>
      <c r="I67" s="177"/>
      <c r="J67" s="177"/>
      <c r="K67" s="177"/>
      <c r="L67" s="177"/>
      <c r="M67" s="177"/>
      <c r="N67" s="175"/>
      <c r="O67" s="187"/>
      <c r="P67" s="175"/>
      <c r="Q67" s="183"/>
      <c r="R67" s="114"/>
      <c r="S67" s="114"/>
      <c r="T67" s="114"/>
      <c r="U67" s="112"/>
      <c r="V67" s="112"/>
      <c r="W67" s="112"/>
    </row>
    <row r="68" spans="1:23" ht="50.1" hidden="1" customHeight="1" x14ac:dyDescent="0.2">
      <c r="A68" s="177"/>
      <c r="B68" s="177"/>
      <c r="C68" s="177"/>
      <c r="D68" s="177"/>
      <c r="E68" s="190"/>
      <c r="F68" s="177"/>
      <c r="G68" s="178"/>
      <c r="H68" s="186"/>
      <c r="I68" s="177"/>
      <c r="J68" s="177"/>
      <c r="K68" s="177"/>
      <c r="L68" s="177"/>
      <c r="M68" s="177"/>
      <c r="N68" s="175"/>
      <c r="O68" s="187"/>
      <c r="P68" s="175"/>
      <c r="Q68" s="184"/>
      <c r="R68" s="114"/>
      <c r="S68" s="114"/>
      <c r="T68" s="114"/>
      <c r="U68" s="112"/>
      <c r="V68" s="112"/>
      <c r="W68" s="112"/>
    </row>
    <row r="69" spans="1:23" ht="50.1" hidden="1" customHeight="1" x14ac:dyDescent="0.2">
      <c r="A69" s="177"/>
      <c r="B69" s="177" t="s">
        <v>254</v>
      </c>
      <c r="C69" s="177" t="s">
        <v>256</v>
      </c>
      <c r="D69" s="177"/>
      <c r="E69" s="191" t="s">
        <v>287</v>
      </c>
      <c r="F69" s="177"/>
      <c r="G69" s="178"/>
      <c r="H69" s="186"/>
      <c r="I69" s="177"/>
      <c r="J69" s="177"/>
      <c r="K69" s="177"/>
      <c r="L69" s="177"/>
      <c r="M69" s="177"/>
      <c r="N69" s="177"/>
      <c r="O69" s="185"/>
      <c r="P69" s="177"/>
      <c r="Q69" s="179"/>
      <c r="R69" s="114"/>
      <c r="S69" s="114"/>
      <c r="T69" s="114"/>
      <c r="U69" s="112"/>
      <c r="V69" s="112"/>
      <c r="W69" s="112"/>
    </row>
    <row r="70" spans="1:23" ht="50.1" hidden="1" customHeight="1" x14ac:dyDescent="0.2">
      <c r="A70" s="177"/>
      <c r="B70" s="177"/>
      <c r="C70" s="177"/>
      <c r="D70" s="177"/>
      <c r="E70" s="191"/>
      <c r="F70" s="177"/>
      <c r="G70" s="178"/>
      <c r="H70" s="186"/>
      <c r="I70" s="177"/>
      <c r="J70" s="177"/>
      <c r="K70" s="177"/>
      <c r="L70" s="177"/>
      <c r="M70" s="177"/>
      <c r="N70" s="177"/>
      <c r="O70" s="185"/>
      <c r="P70" s="177"/>
      <c r="Q70" s="180"/>
      <c r="R70" s="114"/>
      <c r="S70" s="114"/>
      <c r="T70" s="114"/>
      <c r="U70" s="112"/>
      <c r="V70" s="112"/>
      <c r="W70" s="112"/>
    </row>
    <row r="71" spans="1:23" ht="50.1" hidden="1" customHeight="1" x14ac:dyDescent="0.2">
      <c r="A71" s="177"/>
      <c r="B71" s="177"/>
      <c r="C71" s="177"/>
      <c r="D71" s="177"/>
      <c r="E71" s="191"/>
      <c r="F71" s="177"/>
      <c r="G71" s="178"/>
      <c r="H71" s="186"/>
      <c r="I71" s="177"/>
      <c r="J71" s="177"/>
      <c r="K71" s="177"/>
      <c r="L71" s="177"/>
      <c r="M71" s="177"/>
      <c r="N71" s="177"/>
      <c r="O71" s="185"/>
      <c r="P71" s="177"/>
      <c r="Q71" s="181"/>
      <c r="R71" s="114"/>
      <c r="S71" s="114"/>
      <c r="T71" s="114"/>
      <c r="U71" s="112"/>
      <c r="V71" s="112"/>
      <c r="W71" s="112"/>
    </row>
    <row r="72" spans="1:23" ht="50.1" customHeight="1" x14ac:dyDescent="0.2">
      <c r="A72" s="177">
        <v>6</v>
      </c>
      <c r="B72" s="177" t="s">
        <v>254</v>
      </c>
      <c r="C72" s="177" t="s">
        <v>256</v>
      </c>
      <c r="D72" s="177" t="s">
        <v>411</v>
      </c>
      <c r="E72" s="191" t="s">
        <v>288</v>
      </c>
      <c r="F72" s="186" t="s">
        <v>406</v>
      </c>
      <c r="G72" s="178">
        <f>(1600300+302000)*4</f>
        <v>7609200</v>
      </c>
      <c r="H72" s="186" t="s">
        <v>358</v>
      </c>
      <c r="I72" s="177" t="s">
        <v>382</v>
      </c>
      <c r="J72" s="177" t="s">
        <v>375</v>
      </c>
      <c r="K72" s="177" t="s">
        <v>373</v>
      </c>
      <c r="L72" s="177" t="s">
        <v>383</v>
      </c>
      <c r="M72" s="177" t="s">
        <v>371</v>
      </c>
      <c r="N72" s="177" t="s">
        <v>371</v>
      </c>
      <c r="O72" s="185" t="s">
        <v>393</v>
      </c>
      <c r="P72" s="176">
        <v>45748</v>
      </c>
      <c r="Q72" s="176">
        <v>45748</v>
      </c>
      <c r="R72" s="114" t="s">
        <v>539</v>
      </c>
      <c r="S72" s="116" t="s">
        <v>532</v>
      </c>
      <c r="T72" s="116">
        <v>113</v>
      </c>
      <c r="U72" s="116">
        <v>117</v>
      </c>
      <c r="V72" s="116">
        <v>118</v>
      </c>
      <c r="W72" s="116">
        <v>120</v>
      </c>
    </row>
    <row r="73" spans="1:23" ht="50.1" customHeight="1" x14ac:dyDescent="0.2">
      <c r="A73" s="177"/>
      <c r="B73" s="177"/>
      <c r="C73" s="177"/>
      <c r="D73" s="177"/>
      <c r="E73" s="191"/>
      <c r="F73" s="186"/>
      <c r="G73" s="178"/>
      <c r="H73" s="186"/>
      <c r="I73" s="177"/>
      <c r="J73" s="177"/>
      <c r="K73" s="177"/>
      <c r="L73" s="177"/>
      <c r="M73" s="177"/>
      <c r="N73" s="177"/>
      <c r="O73" s="185"/>
      <c r="P73" s="177"/>
      <c r="Q73" s="177"/>
      <c r="R73" s="114" t="s">
        <v>474</v>
      </c>
      <c r="S73" s="116" t="s">
        <v>533</v>
      </c>
      <c r="T73" s="116">
        <v>54</v>
      </c>
      <c r="U73" s="116">
        <v>56</v>
      </c>
      <c r="V73" s="116">
        <v>60</v>
      </c>
      <c r="W73" s="116">
        <v>60</v>
      </c>
    </row>
    <row r="74" spans="1:23" ht="50.1" customHeight="1" x14ac:dyDescent="0.2">
      <c r="A74" s="177"/>
      <c r="B74" s="177"/>
      <c r="C74" s="177"/>
      <c r="D74" s="177"/>
      <c r="E74" s="191"/>
      <c r="F74" s="186"/>
      <c r="G74" s="178"/>
      <c r="H74" s="186"/>
      <c r="I74" s="177"/>
      <c r="J74" s="177"/>
      <c r="K74" s="177"/>
      <c r="L74" s="177"/>
      <c r="M74" s="177"/>
      <c r="N74" s="177"/>
      <c r="O74" s="185"/>
      <c r="P74" s="177"/>
      <c r="Q74" s="177"/>
      <c r="R74" s="114" t="s">
        <v>475</v>
      </c>
      <c r="S74" s="116" t="s">
        <v>534</v>
      </c>
      <c r="T74" s="116">
        <v>32</v>
      </c>
      <c r="U74" s="116">
        <v>34</v>
      </c>
      <c r="V74" s="116">
        <v>36</v>
      </c>
      <c r="W74" s="116">
        <v>36</v>
      </c>
    </row>
    <row r="75" spans="1:23" ht="50.1" hidden="1" customHeight="1" x14ac:dyDescent="0.2">
      <c r="A75" s="179"/>
      <c r="B75" s="177" t="s">
        <v>254</v>
      </c>
      <c r="C75" s="177" t="s">
        <v>256</v>
      </c>
      <c r="D75" s="177"/>
      <c r="E75" s="191" t="s">
        <v>354</v>
      </c>
      <c r="F75" s="177"/>
      <c r="G75" s="178"/>
      <c r="H75" s="186"/>
      <c r="I75" s="177"/>
      <c r="J75" s="177"/>
      <c r="K75" s="177"/>
      <c r="L75" s="177"/>
      <c r="M75" s="177"/>
      <c r="N75" s="177"/>
      <c r="O75" s="185"/>
      <c r="P75" s="177"/>
      <c r="Q75" s="179"/>
      <c r="R75" s="114"/>
      <c r="S75" s="107"/>
      <c r="T75" s="107"/>
      <c r="U75" s="107"/>
      <c r="V75" s="107"/>
      <c r="W75" s="107"/>
    </row>
    <row r="76" spans="1:23" ht="50.1" hidden="1" customHeight="1" x14ac:dyDescent="0.2">
      <c r="A76" s="180"/>
      <c r="B76" s="177"/>
      <c r="C76" s="177"/>
      <c r="D76" s="177"/>
      <c r="E76" s="191"/>
      <c r="F76" s="177"/>
      <c r="G76" s="178"/>
      <c r="H76" s="186"/>
      <c r="I76" s="177"/>
      <c r="J76" s="177"/>
      <c r="K76" s="177"/>
      <c r="L76" s="177"/>
      <c r="M76" s="177"/>
      <c r="N76" s="177"/>
      <c r="O76" s="185"/>
      <c r="P76" s="177"/>
      <c r="Q76" s="180"/>
      <c r="R76" s="114"/>
      <c r="S76" s="107"/>
      <c r="T76" s="107"/>
      <c r="U76" s="107"/>
      <c r="V76" s="107"/>
      <c r="W76" s="107"/>
    </row>
    <row r="77" spans="1:23" ht="50.1" hidden="1" customHeight="1" x14ac:dyDescent="0.2">
      <c r="A77" s="181"/>
      <c r="B77" s="177"/>
      <c r="C77" s="177"/>
      <c r="D77" s="177"/>
      <c r="E77" s="191"/>
      <c r="F77" s="177"/>
      <c r="G77" s="178"/>
      <c r="H77" s="186"/>
      <c r="I77" s="177"/>
      <c r="J77" s="177"/>
      <c r="K77" s="177"/>
      <c r="L77" s="177"/>
      <c r="M77" s="177"/>
      <c r="N77" s="177"/>
      <c r="O77" s="185"/>
      <c r="P77" s="177"/>
      <c r="Q77" s="181"/>
      <c r="R77" s="114"/>
      <c r="S77" s="107"/>
      <c r="T77" s="107"/>
      <c r="U77" s="107"/>
      <c r="V77" s="107"/>
      <c r="W77" s="107"/>
    </row>
    <row r="78" spans="1:23" ht="50.1" hidden="1" customHeight="1" x14ac:dyDescent="0.2">
      <c r="A78" s="179"/>
      <c r="B78" s="177" t="s">
        <v>254</v>
      </c>
      <c r="C78" s="177" t="s">
        <v>256</v>
      </c>
      <c r="D78" s="177"/>
      <c r="E78" s="191" t="s">
        <v>289</v>
      </c>
      <c r="F78" s="177"/>
      <c r="G78" s="178"/>
      <c r="H78" s="186"/>
      <c r="I78" s="177"/>
      <c r="J78" s="177"/>
      <c r="K78" s="177"/>
      <c r="L78" s="177"/>
      <c r="M78" s="177"/>
      <c r="N78" s="177"/>
      <c r="O78" s="185"/>
      <c r="P78" s="177"/>
      <c r="Q78" s="179"/>
      <c r="R78" s="114"/>
      <c r="S78" s="107"/>
      <c r="T78" s="107"/>
      <c r="U78" s="107"/>
      <c r="V78" s="107"/>
      <c r="W78" s="107"/>
    </row>
    <row r="79" spans="1:23" ht="50.1" hidden="1" customHeight="1" x14ac:dyDescent="0.2">
      <c r="A79" s="180"/>
      <c r="B79" s="177"/>
      <c r="C79" s="177"/>
      <c r="D79" s="177"/>
      <c r="E79" s="191"/>
      <c r="F79" s="177"/>
      <c r="G79" s="178"/>
      <c r="H79" s="186"/>
      <c r="I79" s="177"/>
      <c r="J79" s="177"/>
      <c r="K79" s="177"/>
      <c r="L79" s="177"/>
      <c r="M79" s="177"/>
      <c r="N79" s="177"/>
      <c r="O79" s="185"/>
      <c r="P79" s="177"/>
      <c r="Q79" s="180"/>
      <c r="R79" s="114"/>
      <c r="S79" s="107"/>
      <c r="T79" s="107"/>
      <c r="U79" s="107"/>
      <c r="V79" s="107"/>
      <c r="W79" s="107"/>
    </row>
    <row r="80" spans="1:23" ht="50.1" hidden="1" customHeight="1" x14ac:dyDescent="0.2">
      <c r="A80" s="181"/>
      <c r="B80" s="177"/>
      <c r="C80" s="177"/>
      <c r="D80" s="177"/>
      <c r="E80" s="191"/>
      <c r="F80" s="177"/>
      <c r="G80" s="178"/>
      <c r="H80" s="186"/>
      <c r="I80" s="177"/>
      <c r="J80" s="177"/>
      <c r="K80" s="177"/>
      <c r="L80" s="177"/>
      <c r="M80" s="177"/>
      <c r="N80" s="177"/>
      <c r="O80" s="185"/>
      <c r="P80" s="177"/>
      <c r="Q80" s="181"/>
      <c r="R80" s="114"/>
      <c r="S80" s="107"/>
      <c r="T80" s="107"/>
      <c r="U80" s="107"/>
      <c r="V80" s="107"/>
      <c r="W80" s="107"/>
    </row>
    <row r="81" spans="1:23" ht="50.1" hidden="1" customHeight="1" x14ac:dyDescent="0.2">
      <c r="A81" s="179"/>
      <c r="B81" s="177" t="s">
        <v>254</v>
      </c>
      <c r="C81" s="177" t="s">
        <v>256</v>
      </c>
      <c r="D81" s="177"/>
      <c r="E81" s="188" t="s">
        <v>290</v>
      </c>
      <c r="F81" s="177"/>
      <c r="G81" s="178"/>
      <c r="H81" s="186"/>
      <c r="I81" s="177"/>
      <c r="J81" s="177"/>
      <c r="K81" s="177"/>
      <c r="L81" s="177"/>
      <c r="M81" s="177"/>
      <c r="N81" s="175"/>
      <c r="O81" s="187"/>
      <c r="P81" s="175"/>
      <c r="Q81" s="182"/>
      <c r="R81" s="114"/>
      <c r="S81" s="107"/>
      <c r="T81" s="107"/>
      <c r="U81" s="107"/>
      <c r="V81" s="107"/>
      <c r="W81" s="107"/>
    </row>
    <row r="82" spans="1:23" ht="50.1" hidden="1" customHeight="1" x14ac:dyDescent="0.2">
      <c r="A82" s="180"/>
      <c r="B82" s="177"/>
      <c r="C82" s="177"/>
      <c r="D82" s="177"/>
      <c r="E82" s="189"/>
      <c r="F82" s="177"/>
      <c r="G82" s="178"/>
      <c r="H82" s="186"/>
      <c r="I82" s="177"/>
      <c r="J82" s="177"/>
      <c r="K82" s="177"/>
      <c r="L82" s="177"/>
      <c r="M82" s="177"/>
      <c r="N82" s="175"/>
      <c r="O82" s="187"/>
      <c r="P82" s="175"/>
      <c r="Q82" s="183"/>
      <c r="R82" s="114"/>
      <c r="S82" s="107"/>
      <c r="T82" s="107"/>
      <c r="U82" s="107"/>
      <c r="V82" s="107"/>
      <c r="W82" s="107"/>
    </row>
    <row r="83" spans="1:23" ht="50.1" hidden="1" customHeight="1" x14ac:dyDescent="0.2">
      <c r="A83" s="181"/>
      <c r="B83" s="177"/>
      <c r="C83" s="177"/>
      <c r="D83" s="177"/>
      <c r="E83" s="190"/>
      <c r="F83" s="177"/>
      <c r="G83" s="178"/>
      <c r="H83" s="186"/>
      <c r="I83" s="177"/>
      <c r="J83" s="177"/>
      <c r="K83" s="177"/>
      <c r="L83" s="177"/>
      <c r="M83" s="177"/>
      <c r="N83" s="175"/>
      <c r="O83" s="187"/>
      <c r="P83" s="175"/>
      <c r="Q83" s="184"/>
      <c r="R83" s="114"/>
      <c r="S83" s="107"/>
      <c r="T83" s="107"/>
      <c r="U83" s="107"/>
      <c r="V83" s="107"/>
      <c r="W83" s="107"/>
    </row>
    <row r="84" spans="1:23" ht="50.1" hidden="1" customHeight="1" x14ac:dyDescent="0.2">
      <c r="A84" s="179"/>
      <c r="B84" s="177" t="s">
        <v>254</v>
      </c>
      <c r="C84" s="177" t="s">
        <v>256</v>
      </c>
      <c r="D84" s="177"/>
      <c r="E84" s="191" t="s">
        <v>355</v>
      </c>
      <c r="F84" s="177"/>
      <c r="G84" s="178"/>
      <c r="H84" s="186"/>
      <c r="I84" s="177"/>
      <c r="J84" s="177"/>
      <c r="K84" s="177"/>
      <c r="L84" s="177"/>
      <c r="M84" s="177"/>
      <c r="N84" s="177"/>
      <c r="O84" s="185"/>
      <c r="P84" s="177"/>
      <c r="Q84" s="179"/>
      <c r="R84" s="114"/>
      <c r="S84" s="107"/>
      <c r="T84" s="107"/>
      <c r="U84" s="107"/>
      <c r="V84" s="107"/>
      <c r="W84" s="107"/>
    </row>
    <row r="85" spans="1:23" ht="50.1" hidden="1" customHeight="1" x14ac:dyDescent="0.2">
      <c r="A85" s="180"/>
      <c r="B85" s="177"/>
      <c r="C85" s="177"/>
      <c r="D85" s="177"/>
      <c r="E85" s="191"/>
      <c r="F85" s="177"/>
      <c r="G85" s="178"/>
      <c r="H85" s="186"/>
      <c r="I85" s="177"/>
      <c r="J85" s="177"/>
      <c r="K85" s="177"/>
      <c r="L85" s="177"/>
      <c r="M85" s="177"/>
      <c r="N85" s="177"/>
      <c r="O85" s="185"/>
      <c r="P85" s="177"/>
      <c r="Q85" s="180"/>
      <c r="R85" s="114"/>
      <c r="S85" s="107"/>
      <c r="T85" s="107"/>
      <c r="U85" s="107"/>
      <c r="V85" s="107"/>
      <c r="W85" s="107"/>
    </row>
    <row r="86" spans="1:23" ht="50.1" hidden="1" customHeight="1" x14ac:dyDescent="0.2">
      <c r="A86" s="181"/>
      <c r="B86" s="177"/>
      <c r="C86" s="177"/>
      <c r="D86" s="177"/>
      <c r="E86" s="191"/>
      <c r="F86" s="177"/>
      <c r="G86" s="178"/>
      <c r="H86" s="186"/>
      <c r="I86" s="177"/>
      <c r="J86" s="177"/>
      <c r="K86" s="177"/>
      <c r="L86" s="177"/>
      <c r="M86" s="177"/>
      <c r="N86" s="177"/>
      <c r="O86" s="185"/>
      <c r="P86" s="177"/>
      <c r="Q86" s="181"/>
      <c r="R86" s="114"/>
      <c r="S86" s="107"/>
      <c r="T86" s="107"/>
      <c r="U86" s="107"/>
      <c r="V86" s="107"/>
      <c r="W86" s="107"/>
    </row>
    <row r="87" spans="1:23" ht="50.1" hidden="1" customHeight="1" x14ac:dyDescent="0.2">
      <c r="A87" s="179"/>
      <c r="B87" s="177" t="s">
        <v>254</v>
      </c>
      <c r="C87" s="177" t="s">
        <v>256</v>
      </c>
      <c r="D87" s="177"/>
      <c r="E87" s="191" t="s">
        <v>291</v>
      </c>
      <c r="F87" s="177"/>
      <c r="G87" s="178"/>
      <c r="H87" s="186"/>
      <c r="I87" s="177"/>
      <c r="J87" s="177"/>
      <c r="K87" s="177"/>
      <c r="L87" s="177"/>
      <c r="M87" s="177"/>
      <c r="N87" s="177"/>
      <c r="O87" s="185"/>
      <c r="P87" s="177"/>
      <c r="Q87" s="179"/>
      <c r="R87" s="114"/>
      <c r="S87" s="107"/>
      <c r="T87" s="107"/>
      <c r="U87" s="107"/>
      <c r="V87" s="107"/>
      <c r="W87" s="107"/>
    </row>
    <row r="88" spans="1:23" ht="50.1" hidden="1" customHeight="1" x14ac:dyDescent="0.2">
      <c r="A88" s="180"/>
      <c r="B88" s="177"/>
      <c r="C88" s="177"/>
      <c r="D88" s="177"/>
      <c r="E88" s="191"/>
      <c r="F88" s="177"/>
      <c r="G88" s="178"/>
      <c r="H88" s="186"/>
      <c r="I88" s="177"/>
      <c r="J88" s="177"/>
      <c r="K88" s="177"/>
      <c r="L88" s="177"/>
      <c r="M88" s="177"/>
      <c r="N88" s="177"/>
      <c r="O88" s="185"/>
      <c r="P88" s="177"/>
      <c r="Q88" s="180"/>
      <c r="R88" s="114"/>
      <c r="S88" s="107"/>
      <c r="T88" s="107"/>
      <c r="U88" s="107"/>
      <c r="V88" s="107"/>
      <c r="W88" s="107"/>
    </row>
    <row r="89" spans="1:23" ht="50.1" hidden="1" customHeight="1" x14ac:dyDescent="0.2">
      <c r="A89" s="181"/>
      <c r="B89" s="177"/>
      <c r="C89" s="177"/>
      <c r="D89" s="177"/>
      <c r="E89" s="191"/>
      <c r="F89" s="177"/>
      <c r="G89" s="178"/>
      <c r="H89" s="186"/>
      <c r="I89" s="177"/>
      <c r="J89" s="177"/>
      <c r="K89" s="177"/>
      <c r="L89" s="177"/>
      <c r="M89" s="177"/>
      <c r="N89" s="177"/>
      <c r="O89" s="185"/>
      <c r="P89" s="177"/>
      <c r="Q89" s="181"/>
      <c r="R89" s="114"/>
      <c r="S89" s="107"/>
      <c r="T89" s="107"/>
      <c r="U89" s="107"/>
      <c r="V89" s="107"/>
      <c r="W89" s="107"/>
    </row>
    <row r="90" spans="1:23" ht="99.95" customHeight="1" x14ac:dyDescent="0.2">
      <c r="A90" s="179">
        <v>7</v>
      </c>
      <c r="B90" s="177" t="s">
        <v>254</v>
      </c>
      <c r="C90" s="177" t="s">
        <v>257</v>
      </c>
      <c r="D90" s="177" t="s">
        <v>412</v>
      </c>
      <c r="E90" s="191" t="s">
        <v>384</v>
      </c>
      <c r="F90" s="177" t="s">
        <v>380</v>
      </c>
      <c r="G90" s="178">
        <f>(30000+90000+54700+15000+54000+15000+64000+32000+175000+200000+84000+10000+90000+142500+1000+5000+300000)*4*1.2</f>
        <v>6538560</v>
      </c>
      <c r="H90" s="186" t="s">
        <v>366</v>
      </c>
      <c r="I90" s="177" t="s">
        <v>364</v>
      </c>
      <c r="J90" s="177" t="s">
        <v>392</v>
      </c>
      <c r="K90" s="177" t="s">
        <v>373</v>
      </c>
      <c r="L90" s="177" t="s">
        <v>381</v>
      </c>
      <c r="M90" s="177" t="s">
        <v>371</v>
      </c>
      <c r="N90" s="186" t="s">
        <v>396</v>
      </c>
      <c r="O90" s="185" t="s">
        <v>444</v>
      </c>
      <c r="P90" s="176">
        <v>45748</v>
      </c>
      <c r="Q90" s="176">
        <v>45748</v>
      </c>
      <c r="R90" s="114" t="s">
        <v>476</v>
      </c>
      <c r="S90" s="116" t="s">
        <v>518</v>
      </c>
      <c r="T90" s="116">
        <v>1</v>
      </c>
      <c r="U90" s="116">
        <v>1</v>
      </c>
      <c r="V90" s="116">
        <v>2</v>
      </c>
      <c r="W90" s="116">
        <v>2</v>
      </c>
    </row>
    <row r="91" spans="1:23" ht="99.95" customHeight="1" x14ac:dyDescent="0.2">
      <c r="A91" s="180"/>
      <c r="B91" s="177"/>
      <c r="C91" s="177"/>
      <c r="D91" s="177"/>
      <c r="E91" s="191"/>
      <c r="F91" s="177"/>
      <c r="G91" s="178"/>
      <c r="H91" s="186"/>
      <c r="I91" s="177"/>
      <c r="J91" s="177"/>
      <c r="K91" s="177"/>
      <c r="L91" s="177"/>
      <c r="M91" s="177"/>
      <c r="N91" s="186"/>
      <c r="O91" s="185"/>
      <c r="P91" s="177"/>
      <c r="Q91" s="177"/>
      <c r="R91" s="114" t="s">
        <v>477</v>
      </c>
      <c r="S91" s="116" t="s">
        <v>517</v>
      </c>
      <c r="T91" s="116">
        <v>2</v>
      </c>
      <c r="U91" s="116">
        <v>3</v>
      </c>
      <c r="V91" s="116">
        <v>3</v>
      </c>
      <c r="W91" s="116">
        <v>4</v>
      </c>
    </row>
    <row r="92" spans="1:23" ht="99.95" customHeight="1" x14ac:dyDescent="0.2">
      <c r="A92" s="181"/>
      <c r="B92" s="177"/>
      <c r="C92" s="177"/>
      <c r="D92" s="177"/>
      <c r="E92" s="191"/>
      <c r="F92" s="177"/>
      <c r="G92" s="178"/>
      <c r="H92" s="186"/>
      <c r="I92" s="177"/>
      <c r="J92" s="177"/>
      <c r="K92" s="177"/>
      <c r="L92" s="177"/>
      <c r="M92" s="177"/>
      <c r="N92" s="186"/>
      <c r="O92" s="185"/>
      <c r="P92" s="177"/>
      <c r="Q92" s="177"/>
      <c r="R92" s="116"/>
      <c r="S92" s="114"/>
      <c r="T92" s="116"/>
      <c r="U92" s="116"/>
      <c r="V92" s="116"/>
      <c r="W92" s="116"/>
    </row>
    <row r="93" spans="1:23" ht="50.1" customHeight="1" x14ac:dyDescent="0.2">
      <c r="A93" s="177">
        <v>8</v>
      </c>
      <c r="B93" s="177" t="s">
        <v>254</v>
      </c>
      <c r="C93" s="177" t="s">
        <v>257</v>
      </c>
      <c r="D93" s="177" t="s">
        <v>343</v>
      </c>
      <c r="E93" s="191" t="s">
        <v>385</v>
      </c>
      <c r="F93" s="177" t="s">
        <v>379</v>
      </c>
      <c r="G93" s="178">
        <f>(1215000+83000)*4</f>
        <v>5192000</v>
      </c>
      <c r="H93" s="186" t="s">
        <v>365</v>
      </c>
      <c r="I93" s="177" t="s">
        <v>364</v>
      </c>
      <c r="J93" s="177" t="s">
        <v>375</v>
      </c>
      <c r="K93" s="177" t="s">
        <v>373</v>
      </c>
      <c r="L93" s="177" t="s">
        <v>381</v>
      </c>
      <c r="M93" s="177" t="s">
        <v>371</v>
      </c>
      <c r="N93" s="177" t="s">
        <v>371</v>
      </c>
      <c r="O93" s="185" t="s">
        <v>399</v>
      </c>
      <c r="P93" s="176">
        <v>45748</v>
      </c>
      <c r="Q93" s="176">
        <v>45748</v>
      </c>
      <c r="R93" s="114" t="s">
        <v>478</v>
      </c>
      <c r="S93" s="116" t="s">
        <v>529</v>
      </c>
      <c r="T93" s="116">
        <v>5</v>
      </c>
      <c r="U93" s="116">
        <v>5</v>
      </c>
      <c r="V93" s="116">
        <v>5</v>
      </c>
      <c r="W93" s="116">
        <v>5</v>
      </c>
    </row>
    <row r="94" spans="1:23" ht="50.1" customHeight="1" x14ac:dyDescent="0.2">
      <c r="A94" s="177"/>
      <c r="B94" s="177"/>
      <c r="C94" s="177"/>
      <c r="D94" s="177"/>
      <c r="E94" s="191"/>
      <c r="F94" s="177"/>
      <c r="G94" s="178"/>
      <c r="H94" s="186"/>
      <c r="I94" s="177"/>
      <c r="J94" s="177"/>
      <c r="K94" s="177"/>
      <c r="L94" s="177"/>
      <c r="M94" s="177"/>
      <c r="N94" s="177"/>
      <c r="O94" s="185"/>
      <c r="P94" s="177"/>
      <c r="Q94" s="177"/>
      <c r="R94" s="112"/>
      <c r="S94" s="114"/>
      <c r="T94" s="114"/>
      <c r="U94" s="112"/>
      <c r="V94" s="112"/>
      <c r="W94" s="112"/>
    </row>
    <row r="95" spans="1:23" ht="50.1" customHeight="1" x14ac:dyDescent="0.2">
      <c r="A95" s="177"/>
      <c r="B95" s="177"/>
      <c r="C95" s="177"/>
      <c r="D95" s="177"/>
      <c r="E95" s="191"/>
      <c r="F95" s="177"/>
      <c r="G95" s="178"/>
      <c r="H95" s="186"/>
      <c r="I95" s="177"/>
      <c r="J95" s="177"/>
      <c r="K95" s="177"/>
      <c r="L95" s="177"/>
      <c r="M95" s="177"/>
      <c r="N95" s="177"/>
      <c r="O95" s="185"/>
      <c r="P95" s="177"/>
      <c r="Q95" s="177"/>
      <c r="R95" s="114"/>
      <c r="S95" s="114"/>
      <c r="T95" s="114"/>
      <c r="U95" s="112"/>
      <c r="V95" s="112"/>
      <c r="W95" s="112"/>
    </row>
    <row r="96" spans="1:23" ht="50.1" customHeight="1" x14ac:dyDescent="0.2">
      <c r="A96" s="177">
        <v>9</v>
      </c>
      <c r="B96" s="177" t="s">
        <v>254</v>
      </c>
      <c r="C96" s="177" t="s">
        <v>257</v>
      </c>
      <c r="D96" s="177" t="s">
        <v>413</v>
      </c>
      <c r="E96" s="188" t="s">
        <v>292</v>
      </c>
      <c r="F96" s="177" t="s">
        <v>378</v>
      </c>
      <c r="G96" s="178">
        <f>(36000+3000+5000+300000+48500+21000)*4</f>
        <v>1654000</v>
      </c>
      <c r="H96" s="186" t="s">
        <v>370</v>
      </c>
      <c r="I96" s="177" t="s">
        <v>359</v>
      </c>
      <c r="J96" s="177" t="s">
        <v>375</v>
      </c>
      <c r="K96" s="177" t="s">
        <v>373</v>
      </c>
      <c r="L96" s="177" t="s">
        <v>381</v>
      </c>
      <c r="M96" s="177" t="s">
        <v>371</v>
      </c>
      <c r="N96" s="175" t="s">
        <v>371</v>
      </c>
      <c r="O96" s="187" t="s">
        <v>400</v>
      </c>
      <c r="P96" s="176">
        <v>45748</v>
      </c>
      <c r="Q96" s="176">
        <v>45748</v>
      </c>
      <c r="R96" s="114" t="s">
        <v>514</v>
      </c>
      <c r="S96" s="116" t="s">
        <v>529</v>
      </c>
      <c r="T96" s="116">
        <v>2</v>
      </c>
      <c r="U96" s="116">
        <v>2</v>
      </c>
      <c r="V96" s="116">
        <v>2</v>
      </c>
      <c r="W96" s="116">
        <v>2</v>
      </c>
    </row>
    <row r="97" spans="1:23" ht="50.1" customHeight="1" x14ac:dyDescent="0.2">
      <c r="A97" s="177"/>
      <c r="B97" s="177"/>
      <c r="C97" s="177"/>
      <c r="D97" s="177"/>
      <c r="E97" s="189"/>
      <c r="F97" s="177"/>
      <c r="G97" s="178"/>
      <c r="H97" s="186"/>
      <c r="I97" s="177"/>
      <c r="J97" s="177"/>
      <c r="K97" s="177"/>
      <c r="L97" s="177"/>
      <c r="M97" s="177"/>
      <c r="N97" s="175"/>
      <c r="O97" s="187"/>
      <c r="P97" s="177"/>
      <c r="Q97" s="177"/>
      <c r="R97" s="114" t="s">
        <v>492</v>
      </c>
      <c r="S97" s="116" t="s">
        <v>517</v>
      </c>
      <c r="T97" s="116">
        <v>3</v>
      </c>
      <c r="U97" s="116">
        <v>3</v>
      </c>
      <c r="V97" s="116">
        <v>4</v>
      </c>
      <c r="W97" s="116">
        <v>4</v>
      </c>
    </row>
    <row r="98" spans="1:23" ht="50.1" customHeight="1" x14ac:dyDescent="0.2">
      <c r="A98" s="177"/>
      <c r="B98" s="177"/>
      <c r="C98" s="177"/>
      <c r="D98" s="177"/>
      <c r="E98" s="190"/>
      <c r="F98" s="177"/>
      <c r="G98" s="178"/>
      <c r="H98" s="186"/>
      <c r="I98" s="177"/>
      <c r="J98" s="177"/>
      <c r="K98" s="177"/>
      <c r="L98" s="177"/>
      <c r="M98" s="177"/>
      <c r="N98" s="175"/>
      <c r="O98" s="187"/>
      <c r="P98" s="177"/>
      <c r="Q98" s="177"/>
      <c r="R98" s="116" t="s">
        <v>493</v>
      </c>
      <c r="S98" s="116" t="s">
        <v>518</v>
      </c>
      <c r="T98" s="116">
        <v>1</v>
      </c>
      <c r="U98" s="116">
        <v>2</v>
      </c>
      <c r="V98" s="116">
        <v>2</v>
      </c>
      <c r="W98" s="116">
        <v>2</v>
      </c>
    </row>
    <row r="99" spans="1:23" ht="50.1" hidden="1" customHeight="1" x14ac:dyDescent="0.2">
      <c r="A99" s="177"/>
      <c r="B99" s="177" t="s">
        <v>254</v>
      </c>
      <c r="C99" s="177" t="s">
        <v>257</v>
      </c>
      <c r="D99" s="195"/>
      <c r="E99" s="191" t="s">
        <v>293</v>
      </c>
      <c r="F99" s="177"/>
      <c r="G99" s="178"/>
      <c r="H99" s="186"/>
      <c r="I99" s="177"/>
      <c r="J99" s="177"/>
      <c r="K99" s="177"/>
      <c r="L99" s="177"/>
      <c r="M99" s="177"/>
      <c r="N99" s="177"/>
      <c r="O99" s="185"/>
      <c r="P99" s="177"/>
      <c r="Q99" s="179"/>
      <c r="R99" s="114"/>
      <c r="S99" s="107"/>
      <c r="T99" s="107"/>
      <c r="U99" s="107"/>
      <c r="V99" s="107"/>
      <c r="W99" s="107"/>
    </row>
    <row r="100" spans="1:23" ht="50.1" hidden="1" customHeight="1" x14ac:dyDescent="0.2">
      <c r="A100" s="177"/>
      <c r="B100" s="177"/>
      <c r="C100" s="177"/>
      <c r="D100" s="195"/>
      <c r="E100" s="191"/>
      <c r="F100" s="177"/>
      <c r="G100" s="178"/>
      <c r="H100" s="186"/>
      <c r="I100" s="177"/>
      <c r="J100" s="177"/>
      <c r="K100" s="177"/>
      <c r="L100" s="177"/>
      <c r="M100" s="177"/>
      <c r="N100" s="177"/>
      <c r="O100" s="185"/>
      <c r="P100" s="177"/>
      <c r="Q100" s="180"/>
      <c r="R100" s="114"/>
      <c r="S100" s="107"/>
      <c r="T100" s="107"/>
      <c r="U100" s="107"/>
      <c r="V100" s="107"/>
      <c r="W100" s="107"/>
    </row>
    <row r="101" spans="1:23" ht="50.1" hidden="1" customHeight="1" x14ac:dyDescent="0.2">
      <c r="A101" s="177"/>
      <c r="B101" s="177"/>
      <c r="C101" s="177"/>
      <c r="D101" s="195"/>
      <c r="E101" s="191"/>
      <c r="F101" s="177"/>
      <c r="G101" s="178"/>
      <c r="H101" s="186"/>
      <c r="I101" s="177"/>
      <c r="J101" s="177"/>
      <c r="K101" s="177"/>
      <c r="L101" s="177"/>
      <c r="M101" s="177"/>
      <c r="N101" s="177"/>
      <c r="O101" s="185"/>
      <c r="P101" s="177"/>
      <c r="Q101" s="181"/>
      <c r="R101" s="114"/>
      <c r="S101" s="107"/>
      <c r="T101" s="107"/>
      <c r="U101" s="107"/>
      <c r="V101" s="107"/>
      <c r="W101" s="107"/>
    </row>
    <row r="102" spans="1:23" ht="50.1" hidden="1" customHeight="1" x14ac:dyDescent="0.2">
      <c r="A102" s="177"/>
      <c r="B102" s="177" t="s">
        <v>254</v>
      </c>
      <c r="C102" s="177" t="s">
        <v>257</v>
      </c>
      <c r="D102" s="177"/>
      <c r="E102" s="191" t="s">
        <v>294</v>
      </c>
      <c r="F102" s="177"/>
      <c r="G102" s="178"/>
      <c r="H102" s="186"/>
      <c r="I102" s="177"/>
      <c r="J102" s="177"/>
      <c r="K102" s="177"/>
      <c r="L102" s="177"/>
      <c r="M102" s="177"/>
      <c r="N102" s="177"/>
      <c r="O102" s="185"/>
      <c r="P102" s="177"/>
      <c r="Q102" s="179"/>
      <c r="R102" s="114"/>
      <c r="S102" s="107"/>
      <c r="T102" s="107"/>
      <c r="U102" s="107"/>
      <c r="V102" s="107"/>
      <c r="W102" s="107"/>
    </row>
    <row r="103" spans="1:23" ht="50.1" hidden="1" customHeight="1" x14ac:dyDescent="0.2">
      <c r="A103" s="177"/>
      <c r="B103" s="177"/>
      <c r="C103" s="177"/>
      <c r="D103" s="177"/>
      <c r="E103" s="191"/>
      <c r="F103" s="177"/>
      <c r="G103" s="178"/>
      <c r="H103" s="186"/>
      <c r="I103" s="177"/>
      <c r="J103" s="177"/>
      <c r="K103" s="177"/>
      <c r="L103" s="177"/>
      <c r="M103" s="177"/>
      <c r="N103" s="177"/>
      <c r="O103" s="185"/>
      <c r="P103" s="177"/>
      <c r="Q103" s="180"/>
      <c r="R103" s="114"/>
      <c r="S103" s="107"/>
      <c r="T103" s="107"/>
      <c r="U103" s="107"/>
      <c r="V103" s="107"/>
      <c r="W103" s="107"/>
    </row>
    <row r="104" spans="1:23" ht="50.1" hidden="1" customHeight="1" x14ac:dyDescent="0.2">
      <c r="A104" s="177"/>
      <c r="B104" s="177"/>
      <c r="C104" s="177"/>
      <c r="D104" s="177"/>
      <c r="E104" s="191"/>
      <c r="F104" s="177"/>
      <c r="G104" s="178"/>
      <c r="H104" s="186"/>
      <c r="I104" s="177"/>
      <c r="J104" s="177"/>
      <c r="K104" s="177"/>
      <c r="L104" s="177"/>
      <c r="M104" s="177"/>
      <c r="N104" s="177"/>
      <c r="O104" s="185"/>
      <c r="P104" s="177"/>
      <c r="Q104" s="181"/>
      <c r="R104" s="114"/>
      <c r="S104" s="107"/>
      <c r="T104" s="107"/>
      <c r="U104" s="107"/>
      <c r="V104" s="107"/>
      <c r="W104" s="107"/>
    </row>
    <row r="105" spans="1:23" ht="50.1" customHeight="1" x14ac:dyDescent="0.2">
      <c r="A105" s="177">
        <v>10</v>
      </c>
      <c r="B105" s="177" t="s">
        <v>254</v>
      </c>
      <c r="C105" s="177" t="s">
        <v>257</v>
      </c>
      <c r="D105" s="177" t="s">
        <v>414</v>
      </c>
      <c r="E105" s="191" t="s">
        <v>386</v>
      </c>
      <c r="F105" s="177" t="s">
        <v>394</v>
      </c>
      <c r="G105" s="178">
        <f>(450000+55000+77000+146000+11000+10000+20000+30000+16000+10000)*4</f>
        <v>3300000</v>
      </c>
      <c r="H105" s="186" t="s">
        <v>445</v>
      </c>
      <c r="I105" s="177" t="s">
        <v>364</v>
      </c>
      <c r="J105" s="177" t="s">
        <v>395</v>
      </c>
      <c r="K105" s="177" t="s">
        <v>373</v>
      </c>
      <c r="L105" s="177" t="s">
        <v>381</v>
      </c>
      <c r="M105" s="177" t="s">
        <v>396</v>
      </c>
      <c r="N105" s="186" t="s">
        <v>396</v>
      </c>
      <c r="O105" s="185" t="s">
        <v>398</v>
      </c>
      <c r="P105" s="176">
        <v>45748</v>
      </c>
      <c r="Q105" s="194">
        <v>45748</v>
      </c>
      <c r="R105" s="114" t="s">
        <v>432</v>
      </c>
      <c r="S105" s="116" t="s">
        <v>515</v>
      </c>
      <c r="T105" s="116">
        <v>4</v>
      </c>
      <c r="U105" s="116">
        <v>5</v>
      </c>
      <c r="V105" s="116">
        <v>5</v>
      </c>
      <c r="W105" s="116">
        <v>5</v>
      </c>
    </row>
    <row r="106" spans="1:23" ht="50.1" customHeight="1" x14ac:dyDescent="0.2">
      <c r="A106" s="177"/>
      <c r="B106" s="177"/>
      <c r="C106" s="177"/>
      <c r="D106" s="177"/>
      <c r="E106" s="191"/>
      <c r="F106" s="177"/>
      <c r="G106" s="178"/>
      <c r="H106" s="186"/>
      <c r="I106" s="177"/>
      <c r="J106" s="177"/>
      <c r="K106" s="177"/>
      <c r="L106" s="177"/>
      <c r="M106" s="177"/>
      <c r="N106" s="186"/>
      <c r="O106" s="185"/>
      <c r="P106" s="177"/>
      <c r="Q106" s="180"/>
      <c r="R106" s="116" t="s">
        <v>516</v>
      </c>
      <c r="S106" s="116" t="s">
        <v>518</v>
      </c>
      <c r="T106" s="116">
        <v>2</v>
      </c>
      <c r="U106" s="116">
        <v>2</v>
      </c>
      <c r="V106" s="116">
        <v>2</v>
      </c>
      <c r="W106" s="116">
        <v>2</v>
      </c>
    </row>
    <row r="107" spans="1:23" ht="109.5" customHeight="1" x14ac:dyDescent="0.2">
      <c r="A107" s="177"/>
      <c r="B107" s="177"/>
      <c r="C107" s="177"/>
      <c r="D107" s="177"/>
      <c r="E107" s="191"/>
      <c r="F107" s="177"/>
      <c r="G107" s="178"/>
      <c r="H107" s="186"/>
      <c r="I107" s="177"/>
      <c r="J107" s="177"/>
      <c r="K107" s="177"/>
      <c r="L107" s="177"/>
      <c r="M107" s="177"/>
      <c r="N107" s="186"/>
      <c r="O107" s="185"/>
      <c r="P107" s="177"/>
      <c r="Q107" s="181"/>
      <c r="R107" s="114"/>
      <c r="S107" s="114"/>
      <c r="T107" s="114"/>
      <c r="U107" s="112"/>
      <c r="V107" s="112"/>
      <c r="W107" s="112"/>
    </row>
    <row r="108" spans="1:23" ht="50.1" customHeight="1" x14ac:dyDescent="0.2">
      <c r="A108" s="177">
        <v>11</v>
      </c>
      <c r="B108" s="177" t="s">
        <v>254</v>
      </c>
      <c r="C108" s="177" t="s">
        <v>258</v>
      </c>
      <c r="D108" s="177" t="s">
        <v>415</v>
      </c>
      <c r="E108" s="191" t="s">
        <v>295</v>
      </c>
      <c r="F108" s="177" t="s">
        <v>401</v>
      </c>
      <c r="G108" s="178">
        <f>5000*4</f>
        <v>20000</v>
      </c>
      <c r="H108" s="186" t="s">
        <v>360</v>
      </c>
      <c r="I108" s="177" t="s">
        <v>359</v>
      </c>
      <c r="J108" s="177" t="s">
        <v>375</v>
      </c>
      <c r="K108" s="177" t="s">
        <v>373</v>
      </c>
      <c r="L108" s="177" t="s">
        <v>503</v>
      </c>
      <c r="M108" s="177" t="s">
        <v>371</v>
      </c>
      <c r="N108" s="186" t="s">
        <v>371</v>
      </c>
      <c r="O108" s="185" t="s">
        <v>402</v>
      </c>
      <c r="P108" s="176">
        <v>45748</v>
      </c>
      <c r="Q108" s="176">
        <v>45748</v>
      </c>
      <c r="R108" s="116" t="s">
        <v>487</v>
      </c>
      <c r="S108" s="116" t="s">
        <v>517</v>
      </c>
      <c r="T108" s="116">
        <v>2</v>
      </c>
      <c r="U108" s="116">
        <v>2</v>
      </c>
      <c r="V108" s="116">
        <v>2</v>
      </c>
      <c r="W108" s="116">
        <v>2</v>
      </c>
    </row>
    <row r="109" spans="1:23" ht="50.1" customHeight="1" x14ac:dyDescent="0.2">
      <c r="A109" s="177"/>
      <c r="B109" s="177"/>
      <c r="C109" s="177"/>
      <c r="D109" s="177"/>
      <c r="E109" s="191"/>
      <c r="F109" s="177"/>
      <c r="G109" s="178"/>
      <c r="H109" s="186"/>
      <c r="I109" s="177"/>
      <c r="J109" s="177"/>
      <c r="K109" s="177"/>
      <c r="L109" s="177"/>
      <c r="M109" s="177"/>
      <c r="N109" s="186"/>
      <c r="O109" s="185"/>
      <c r="P109" s="177"/>
      <c r="Q109" s="177"/>
      <c r="R109" s="114"/>
      <c r="S109" s="116"/>
      <c r="T109" s="116"/>
      <c r="U109" s="116"/>
      <c r="V109" s="116"/>
      <c r="W109" s="116"/>
    </row>
    <row r="110" spans="1:23" ht="50.1" customHeight="1" x14ac:dyDescent="0.2">
      <c r="A110" s="177"/>
      <c r="B110" s="177"/>
      <c r="C110" s="177"/>
      <c r="D110" s="177"/>
      <c r="E110" s="191"/>
      <c r="F110" s="177"/>
      <c r="G110" s="178"/>
      <c r="H110" s="186"/>
      <c r="I110" s="177"/>
      <c r="J110" s="177"/>
      <c r="K110" s="177"/>
      <c r="L110" s="177"/>
      <c r="M110" s="177"/>
      <c r="N110" s="186"/>
      <c r="O110" s="185"/>
      <c r="P110" s="177"/>
      <c r="Q110" s="177"/>
      <c r="R110" s="114"/>
      <c r="S110" s="114"/>
      <c r="T110" s="114"/>
      <c r="U110" s="112"/>
      <c r="V110" s="112"/>
      <c r="W110" s="112"/>
    </row>
    <row r="111" spans="1:23" ht="50.1" hidden="1" customHeight="1" x14ac:dyDescent="0.2">
      <c r="A111" s="177"/>
      <c r="B111" s="177" t="s">
        <v>254</v>
      </c>
      <c r="C111" s="177" t="s">
        <v>258</v>
      </c>
      <c r="D111" s="177"/>
      <c r="E111" s="188" t="s">
        <v>410</v>
      </c>
      <c r="F111" s="186"/>
      <c r="G111" s="193"/>
      <c r="H111" s="186"/>
      <c r="I111" s="186"/>
      <c r="J111" s="186"/>
      <c r="K111" s="186"/>
      <c r="L111" s="186"/>
      <c r="M111" s="186"/>
      <c r="N111" s="186"/>
      <c r="O111" s="191"/>
      <c r="P111" s="192"/>
      <c r="Q111" s="192"/>
      <c r="R111" s="116"/>
      <c r="S111" s="114"/>
      <c r="T111" s="116"/>
      <c r="U111" s="116"/>
      <c r="V111" s="116"/>
      <c r="W111" s="116"/>
    </row>
    <row r="112" spans="1:23" ht="50.1" hidden="1" customHeight="1" x14ac:dyDescent="0.2">
      <c r="A112" s="177"/>
      <c r="B112" s="177"/>
      <c r="C112" s="177"/>
      <c r="D112" s="177"/>
      <c r="E112" s="189"/>
      <c r="F112" s="186"/>
      <c r="G112" s="193"/>
      <c r="H112" s="186"/>
      <c r="I112" s="186"/>
      <c r="J112" s="186"/>
      <c r="K112" s="186"/>
      <c r="L112" s="186"/>
      <c r="M112" s="186"/>
      <c r="N112" s="186"/>
      <c r="O112" s="191"/>
      <c r="P112" s="186"/>
      <c r="Q112" s="186"/>
      <c r="R112" s="116"/>
      <c r="S112" s="114"/>
      <c r="T112" s="116"/>
      <c r="U112" s="116"/>
      <c r="V112" s="116"/>
      <c r="W112" s="116"/>
    </row>
    <row r="113" spans="1:23" ht="50.1" hidden="1" customHeight="1" x14ac:dyDescent="0.2">
      <c r="A113" s="177"/>
      <c r="B113" s="177"/>
      <c r="C113" s="177"/>
      <c r="D113" s="177"/>
      <c r="E113" s="190"/>
      <c r="F113" s="186"/>
      <c r="G113" s="193"/>
      <c r="H113" s="186"/>
      <c r="I113" s="186"/>
      <c r="J113" s="186"/>
      <c r="K113" s="186"/>
      <c r="L113" s="186"/>
      <c r="M113" s="186"/>
      <c r="N113" s="186"/>
      <c r="O113" s="191"/>
      <c r="P113" s="186"/>
      <c r="Q113" s="186"/>
      <c r="R113" s="116"/>
      <c r="S113" s="114"/>
      <c r="T113" s="116"/>
      <c r="U113" s="116"/>
      <c r="V113" s="116"/>
      <c r="W113" s="116"/>
    </row>
    <row r="114" spans="1:23" ht="50.1" hidden="1" customHeight="1" x14ac:dyDescent="0.2">
      <c r="A114" s="177"/>
      <c r="B114" s="177" t="s">
        <v>254</v>
      </c>
      <c r="C114" s="177" t="s">
        <v>258</v>
      </c>
      <c r="D114" s="177"/>
      <c r="E114" s="191" t="s">
        <v>296</v>
      </c>
      <c r="F114" s="177"/>
      <c r="G114" s="178"/>
      <c r="H114" s="186"/>
      <c r="I114" s="177"/>
      <c r="J114" s="177"/>
      <c r="K114" s="177"/>
      <c r="L114" s="177"/>
      <c r="M114" s="177"/>
      <c r="N114" s="177"/>
      <c r="O114" s="185"/>
      <c r="P114" s="177"/>
      <c r="Q114" s="179"/>
      <c r="R114" s="114"/>
      <c r="S114" s="114"/>
      <c r="T114" s="114"/>
      <c r="U114" s="112"/>
      <c r="V114" s="112"/>
      <c r="W114" s="112"/>
    </row>
    <row r="115" spans="1:23" ht="50.1" hidden="1" customHeight="1" x14ac:dyDescent="0.2">
      <c r="A115" s="177"/>
      <c r="B115" s="177"/>
      <c r="C115" s="177"/>
      <c r="D115" s="177"/>
      <c r="E115" s="191"/>
      <c r="F115" s="177"/>
      <c r="G115" s="178"/>
      <c r="H115" s="186"/>
      <c r="I115" s="177"/>
      <c r="J115" s="177"/>
      <c r="K115" s="177"/>
      <c r="L115" s="177"/>
      <c r="M115" s="177"/>
      <c r="N115" s="177"/>
      <c r="O115" s="185"/>
      <c r="P115" s="177"/>
      <c r="Q115" s="180"/>
      <c r="R115" s="114"/>
      <c r="S115" s="114"/>
      <c r="T115" s="114"/>
      <c r="U115" s="112"/>
      <c r="V115" s="112"/>
      <c r="W115" s="112"/>
    </row>
    <row r="116" spans="1:23" ht="50.1" hidden="1" customHeight="1" x14ac:dyDescent="0.2">
      <c r="A116" s="177"/>
      <c r="B116" s="177"/>
      <c r="C116" s="177"/>
      <c r="D116" s="177"/>
      <c r="E116" s="191"/>
      <c r="F116" s="177"/>
      <c r="G116" s="178"/>
      <c r="H116" s="186"/>
      <c r="I116" s="177"/>
      <c r="J116" s="177"/>
      <c r="K116" s="177"/>
      <c r="L116" s="177"/>
      <c r="M116" s="177"/>
      <c r="N116" s="177"/>
      <c r="O116" s="185"/>
      <c r="P116" s="177"/>
      <c r="Q116" s="181"/>
      <c r="R116" s="114"/>
      <c r="S116" s="114"/>
      <c r="T116" s="114"/>
      <c r="U116" s="112"/>
      <c r="V116" s="112"/>
      <c r="W116" s="112"/>
    </row>
    <row r="117" spans="1:23" ht="50.1" hidden="1" customHeight="1" x14ac:dyDescent="0.2">
      <c r="A117" s="177"/>
      <c r="B117" s="177" t="s">
        <v>254</v>
      </c>
      <c r="C117" s="177" t="s">
        <v>258</v>
      </c>
      <c r="D117" s="177"/>
      <c r="E117" s="191" t="s">
        <v>297</v>
      </c>
      <c r="F117" s="177"/>
      <c r="G117" s="178"/>
      <c r="H117" s="186"/>
      <c r="I117" s="177"/>
      <c r="J117" s="177"/>
      <c r="K117" s="177"/>
      <c r="L117" s="177"/>
      <c r="M117" s="177"/>
      <c r="N117" s="177"/>
      <c r="O117" s="185"/>
      <c r="P117" s="177"/>
      <c r="Q117" s="179"/>
      <c r="R117" s="114"/>
      <c r="S117" s="114"/>
      <c r="T117" s="114"/>
      <c r="U117" s="112"/>
      <c r="V117" s="112"/>
      <c r="W117" s="112"/>
    </row>
    <row r="118" spans="1:23" ht="50.1" hidden="1" customHeight="1" x14ac:dyDescent="0.2">
      <c r="A118" s="177"/>
      <c r="B118" s="177"/>
      <c r="C118" s="177"/>
      <c r="D118" s="177"/>
      <c r="E118" s="191"/>
      <c r="F118" s="177"/>
      <c r="G118" s="178"/>
      <c r="H118" s="186"/>
      <c r="I118" s="177"/>
      <c r="J118" s="177"/>
      <c r="K118" s="177"/>
      <c r="L118" s="177"/>
      <c r="M118" s="177"/>
      <c r="N118" s="177"/>
      <c r="O118" s="185"/>
      <c r="P118" s="177"/>
      <c r="Q118" s="180"/>
      <c r="R118" s="114"/>
      <c r="S118" s="114"/>
      <c r="T118" s="114"/>
      <c r="U118" s="112"/>
      <c r="V118" s="112"/>
      <c r="W118" s="112"/>
    </row>
    <row r="119" spans="1:23" ht="50.1" hidden="1" customHeight="1" x14ac:dyDescent="0.2">
      <c r="A119" s="177"/>
      <c r="B119" s="177"/>
      <c r="C119" s="177"/>
      <c r="D119" s="177"/>
      <c r="E119" s="191"/>
      <c r="F119" s="177"/>
      <c r="G119" s="178"/>
      <c r="H119" s="186"/>
      <c r="I119" s="177"/>
      <c r="J119" s="177"/>
      <c r="K119" s="177"/>
      <c r="L119" s="177"/>
      <c r="M119" s="177"/>
      <c r="N119" s="177"/>
      <c r="O119" s="185"/>
      <c r="P119" s="177"/>
      <c r="Q119" s="181"/>
      <c r="R119" s="114"/>
      <c r="S119" s="114"/>
      <c r="T119" s="114"/>
      <c r="U119" s="112"/>
      <c r="V119" s="112"/>
      <c r="W119" s="112"/>
    </row>
    <row r="120" spans="1:23" ht="50.1" customHeight="1" x14ac:dyDescent="0.2">
      <c r="A120" s="177">
        <v>12</v>
      </c>
      <c r="B120" s="177" t="s">
        <v>254</v>
      </c>
      <c r="C120" s="177" t="s">
        <v>258</v>
      </c>
      <c r="D120" s="177" t="s">
        <v>356</v>
      </c>
      <c r="E120" s="191" t="s">
        <v>298</v>
      </c>
      <c r="F120" s="177" t="s">
        <v>443</v>
      </c>
      <c r="G120" s="178">
        <f>400000*4+1000000</f>
        <v>2600000</v>
      </c>
      <c r="H120" s="186" t="s">
        <v>357</v>
      </c>
      <c r="I120" s="177" t="s">
        <v>359</v>
      </c>
      <c r="J120" s="177" t="s">
        <v>375</v>
      </c>
      <c r="K120" s="177" t="s">
        <v>373</v>
      </c>
      <c r="L120" s="177" t="s">
        <v>504</v>
      </c>
      <c r="M120" s="177" t="s">
        <v>371</v>
      </c>
      <c r="N120" s="175" t="s">
        <v>371</v>
      </c>
      <c r="O120" s="187" t="s">
        <v>403</v>
      </c>
      <c r="P120" s="176">
        <v>45748</v>
      </c>
      <c r="Q120" s="176">
        <v>45748</v>
      </c>
      <c r="R120" s="116" t="s">
        <v>488</v>
      </c>
      <c r="S120" s="116" t="s">
        <v>519</v>
      </c>
      <c r="T120" s="116">
        <v>30</v>
      </c>
      <c r="U120" s="116">
        <v>30</v>
      </c>
      <c r="V120" s="116">
        <v>30</v>
      </c>
      <c r="W120" s="116">
        <v>30</v>
      </c>
    </row>
    <row r="121" spans="1:23" ht="50.1" customHeight="1" x14ac:dyDescent="0.2">
      <c r="A121" s="177"/>
      <c r="B121" s="177"/>
      <c r="C121" s="177"/>
      <c r="D121" s="177"/>
      <c r="E121" s="191"/>
      <c r="F121" s="177"/>
      <c r="G121" s="178"/>
      <c r="H121" s="186"/>
      <c r="I121" s="177"/>
      <c r="J121" s="177"/>
      <c r="K121" s="177"/>
      <c r="L121" s="177"/>
      <c r="M121" s="177"/>
      <c r="N121" s="175"/>
      <c r="O121" s="187"/>
      <c r="P121" s="177"/>
      <c r="Q121" s="177"/>
      <c r="R121" s="114"/>
      <c r="S121" s="114"/>
      <c r="T121" s="114"/>
      <c r="U121" s="112"/>
      <c r="V121" s="112"/>
      <c r="W121" s="112"/>
    </row>
    <row r="122" spans="1:23" ht="50.1" customHeight="1" x14ac:dyDescent="0.2">
      <c r="A122" s="177"/>
      <c r="B122" s="177"/>
      <c r="C122" s="177"/>
      <c r="D122" s="177"/>
      <c r="E122" s="191"/>
      <c r="F122" s="177"/>
      <c r="G122" s="178"/>
      <c r="H122" s="186"/>
      <c r="I122" s="177"/>
      <c r="J122" s="177"/>
      <c r="K122" s="177"/>
      <c r="L122" s="177"/>
      <c r="M122" s="177"/>
      <c r="N122" s="175"/>
      <c r="O122" s="187"/>
      <c r="P122" s="177"/>
      <c r="Q122" s="177"/>
      <c r="R122" s="114"/>
      <c r="S122" s="114"/>
      <c r="T122" s="114"/>
      <c r="U122" s="112"/>
      <c r="V122" s="112"/>
      <c r="W122" s="112"/>
    </row>
    <row r="123" spans="1:23" ht="50.1" customHeight="1" x14ac:dyDescent="0.2">
      <c r="A123" s="177">
        <v>13</v>
      </c>
      <c r="B123" s="177" t="s">
        <v>254</v>
      </c>
      <c r="C123" s="177" t="s">
        <v>258</v>
      </c>
      <c r="D123" s="177" t="s">
        <v>361</v>
      </c>
      <c r="E123" s="191" t="s">
        <v>299</v>
      </c>
      <c r="F123" s="177" t="s">
        <v>417</v>
      </c>
      <c r="G123" s="178">
        <f>10500000+400000+(100000*4)+(50000*4)</f>
        <v>11500000</v>
      </c>
      <c r="H123" s="186" t="s">
        <v>352</v>
      </c>
      <c r="I123" s="177" t="s">
        <v>359</v>
      </c>
      <c r="J123" s="177" t="s">
        <v>404</v>
      </c>
      <c r="K123" s="177" t="s">
        <v>373</v>
      </c>
      <c r="L123" s="177" t="s">
        <v>503</v>
      </c>
      <c r="M123" s="177" t="s">
        <v>371</v>
      </c>
      <c r="N123" s="175" t="s">
        <v>371</v>
      </c>
      <c r="O123" s="185" t="s">
        <v>407</v>
      </c>
      <c r="P123" s="176">
        <v>45748</v>
      </c>
      <c r="Q123" s="176">
        <v>45748</v>
      </c>
      <c r="R123" s="116" t="s">
        <v>489</v>
      </c>
      <c r="S123" s="116" t="s">
        <v>520</v>
      </c>
      <c r="T123" s="116">
        <v>6</v>
      </c>
      <c r="U123" s="116">
        <v>7</v>
      </c>
      <c r="V123" s="116">
        <v>7</v>
      </c>
      <c r="W123" s="116">
        <v>7</v>
      </c>
    </row>
    <row r="124" spans="1:23" ht="50.1" customHeight="1" x14ac:dyDescent="0.2">
      <c r="A124" s="177"/>
      <c r="B124" s="177"/>
      <c r="C124" s="177"/>
      <c r="D124" s="177"/>
      <c r="E124" s="191"/>
      <c r="F124" s="177"/>
      <c r="G124" s="178"/>
      <c r="H124" s="186"/>
      <c r="I124" s="177"/>
      <c r="J124" s="177"/>
      <c r="K124" s="177"/>
      <c r="L124" s="177"/>
      <c r="M124" s="177"/>
      <c r="N124" s="175"/>
      <c r="O124" s="185"/>
      <c r="P124" s="177"/>
      <c r="Q124" s="177"/>
      <c r="R124" s="114" t="s">
        <v>490</v>
      </c>
      <c r="S124" s="116" t="s">
        <v>521</v>
      </c>
      <c r="T124" s="116">
        <v>8</v>
      </c>
      <c r="U124" s="116">
        <v>8</v>
      </c>
      <c r="V124" s="116">
        <v>8</v>
      </c>
      <c r="W124" s="116">
        <v>8</v>
      </c>
    </row>
    <row r="125" spans="1:23" ht="50.1" customHeight="1" x14ac:dyDescent="0.2">
      <c r="A125" s="177"/>
      <c r="B125" s="177"/>
      <c r="C125" s="177"/>
      <c r="D125" s="177"/>
      <c r="E125" s="191"/>
      <c r="F125" s="177"/>
      <c r="G125" s="178"/>
      <c r="H125" s="186"/>
      <c r="I125" s="177"/>
      <c r="J125" s="177"/>
      <c r="K125" s="177"/>
      <c r="L125" s="177"/>
      <c r="M125" s="177"/>
      <c r="N125" s="175"/>
      <c r="O125" s="185"/>
      <c r="P125" s="177"/>
      <c r="Q125" s="177"/>
      <c r="R125" s="114"/>
      <c r="S125" s="114"/>
      <c r="T125" s="114"/>
      <c r="U125" s="112"/>
      <c r="V125" s="112"/>
      <c r="W125" s="112"/>
    </row>
    <row r="126" spans="1:23" ht="50.1" hidden="1" customHeight="1" x14ac:dyDescent="0.2">
      <c r="A126" s="177"/>
      <c r="B126" s="177" t="s">
        <v>254</v>
      </c>
      <c r="C126" s="177" t="s">
        <v>258</v>
      </c>
      <c r="D126" s="177"/>
      <c r="E126" s="188" t="s">
        <v>300</v>
      </c>
      <c r="F126" s="177"/>
      <c r="G126" s="178"/>
      <c r="H126" s="186"/>
      <c r="I126" s="177"/>
      <c r="J126" s="177"/>
      <c r="K126" s="177"/>
      <c r="L126" s="177"/>
      <c r="M126" s="177"/>
      <c r="N126" s="175"/>
      <c r="O126" s="187"/>
      <c r="P126" s="175"/>
      <c r="Q126" s="182"/>
      <c r="R126" s="114"/>
      <c r="S126" s="114"/>
      <c r="T126" s="114"/>
      <c r="U126" s="112"/>
      <c r="V126" s="112"/>
      <c r="W126" s="112"/>
    </row>
    <row r="127" spans="1:23" ht="50.1" hidden="1" customHeight="1" x14ac:dyDescent="0.2">
      <c r="A127" s="177"/>
      <c r="B127" s="177"/>
      <c r="C127" s="177"/>
      <c r="D127" s="177"/>
      <c r="E127" s="189"/>
      <c r="F127" s="177"/>
      <c r="G127" s="178"/>
      <c r="H127" s="186"/>
      <c r="I127" s="177"/>
      <c r="J127" s="177"/>
      <c r="K127" s="177"/>
      <c r="L127" s="177"/>
      <c r="M127" s="177"/>
      <c r="N127" s="175"/>
      <c r="O127" s="187"/>
      <c r="P127" s="175"/>
      <c r="Q127" s="183"/>
      <c r="R127" s="114"/>
      <c r="S127" s="114"/>
      <c r="T127" s="114"/>
      <c r="U127" s="112"/>
      <c r="V127" s="112"/>
      <c r="W127" s="112"/>
    </row>
    <row r="128" spans="1:23" ht="50.1" hidden="1" customHeight="1" x14ac:dyDescent="0.2">
      <c r="A128" s="177"/>
      <c r="B128" s="177"/>
      <c r="C128" s="177"/>
      <c r="D128" s="177"/>
      <c r="E128" s="190"/>
      <c r="F128" s="177"/>
      <c r="G128" s="178"/>
      <c r="H128" s="186"/>
      <c r="I128" s="177"/>
      <c r="J128" s="177"/>
      <c r="K128" s="177"/>
      <c r="L128" s="177"/>
      <c r="M128" s="177"/>
      <c r="N128" s="175"/>
      <c r="O128" s="187"/>
      <c r="P128" s="175"/>
      <c r="Q128" s="184"/>
      <c r="R128" s="114"/>
      <c r="S128" s="114"/>
      <c r="T128" s="114"/>
      <c r="U128" s="112"/>
      <c r="V128" s="112"/>
      <c r="W128" s="112"/>
    </row>
    <row r="129" spans="1:23" ht="50.1" customHeight="1" x14ac:dyDescent="0.2">
      <c r="A129" s="177">
        <v>14</v>
      </c>
      <c r="B129" s="177" t="s">
        <v>254</v>
      </c>
      <c r="C129" s="177" t="s">
        <v>258</v>
      </c>
      <c r="D129" s="177" t="s">
        <v>361</v>
      </c>
      <c r="E129" s="191" t="s">
        <v>301</v>
      </c>
      <c r="F129" s="177" t="s">
        <v>416</v>
      </c>
      <c r="G129" s="178">
        <f>(199000+300000)*4+300000</f>
        <v>2296000</v>
      </c>
      <c r="H129" s="186" t="s">
        <v>369</v>
      </c>
      <c r="I129" s="177" t="s">
        <v>359</v>
      </c>
      <c r="J129" s="177" t="s">
        <v>375</v>
      </c>
      <c r="K129" s="177" t="s">
        <v>373</v>
      </c>
      <c r="L129" s="177" t="s">
        <v>503</v>
      </c>
      <c r="M129" s="177" t="s">
        <v>371</v>
      </c>
      <c r="N129" s="177" t="s">
        <v>371</v>
      </c>
      <c r="O129" s="185" t="s">
        <v>408</v>
      </c>
      <c r="P129" s="176">
        <v>45748</v>
      </c>
      <c r="Q129" s="176">
        <v>45748</v>
      </c>
      <c r="R129" s="114" t="s">
        <v>489</v>
      </c>
      <c r="S129" s="116" t="s">
        <v>520</v>
      </c>
      <c r="T129" s="116">
        <v>6</v>
      </c>
      <c r="U129" s="116">
        <v>7</v>
      </c>
      <c r="V129" s="116">
        <v>7</v>
      </c>
      <c r="W129" s="116">
        <v>7</v>
      </c>
    </row>
    <row r="130" spans="1:23" ht="50.1" customHeight="1" x14ac:dyDescent="0.2">
      <c r="A130" s="177"/>
      <c r="B130" s="177"/>
      <c r="C130" s="177"/>
      <c r="D130" s="177"/>
      <c r="E130" s="191"/>
      <c r="F130" s="177"/>
      <c r="G130" s="178"/>
      <c r="H130" s="186"/>
      <c r="I130" s="177"/>
      <c r="J130" s="177"/>
      <c r="K130" s="177"/>
      <c r="L130" s="177"/>
      <c r="M130" s="177"/>
      <c r="N130" s="177"/>
      <c r="O130" s="185"/>
      <c r="P130" s="177"/>
      <c r="Q130" s="177"/>
      <c r="R130" s="116" t="s">
        <v>491</v>
      </c>
      <c r="S130" s="116" t="s">
        <v>521</v>
      </c>
      <c r="T130" s="116">
        <v>7</v>
      </c>
      <c r="U130" s="116">
        <v>7</v>
      </c>
      <c r="V130" s="116">
        <v>7</v>
      </c>
      <c r="W130" s="116">
        <v>7</v>
      </c>
    </row>
    <row r="131" spans="1:23" ht="50.1" customHeight="1" x14ac:dyDescent="0.2">
      <c r="A131" s="177"/>
      <c r="B131" s="177"/>
      <c r="C131" s="177"/>
      <c r="D131" s="177"/>
      <c r="E131" s="191"/>
      <c r="F131" s="177"/>
      <c r="G131" s="178"/>
      <c r="H131" s="186"/>
      <c r="I131" s="177"/>
      <c r="J131" s="177"/>
      <c r="K131" s="177"/>
      <c r="L131" s="177"/>
      <c r="M131" s="177"/>
      <c r="N131" s="177"/>
      <c r="O131" s="185"/>
      <c r="P131" s="177"/>
      <c r="Q131" s="177"/>
      <c r="R131" s="114"/>
      <c r="S131" s="114"/>
      <c r="T131" s="114"/>
      <c r="U131" s="112"/>
      <c r="V131" s="112"/>
      <c r="W131" s="112"/>
    </row>
    <row r="132" spans="1:23" ht="50.1" customHeight="1" x14ac:dyDescent="0.2">
      <c r="A132" s="177">
        <v>15</v>
      </c>
      <c r="B132" s="177" t="s">
        <v>254</v>
      </c>
      <c r="C132" s="177" t="s">
        <v>259</v>
      </c>
      <c r="D132" s="177" t="s">
        <v>414</v>
      </c>
      <c r="E132" s="191" t="s">
        <v>457</v>
      </c>
      <c r="F132" s="177" t="s">
        <v>447</v>
      </c>
      <c r="G132" s="178">
        <v>11500000</v>
      </c>
      <c r="H132" s="186" t="s">
        <v>455</v>
      </c>
      <c r="I132" s="177" t="s">
        <v>359</v>
      </c>
      <c r="J132" s="177" t="s">
        <v>374</v>
      </c>
      <c r="K132" s="177" t="s">
        <v>373</v>
      </c>
      <c r="L132" s="177" t="s">
        <v>510</v>
      </c>
      <c r="M132" s="177" t="s">
        <v>371</v>
      </c>
      <c r="N132" s="177" t="s">
        <v>371</v>
      </c>
      <c r="O132" s="185" t="s">
        <v>459</v>
      </c>
      <c r="P132" s="176">
        <v>45748</v>
      </c>
      <c r="Q132" s="176">
        <v>45748</v>
      </c>
      <c r="R132" s="114" t="s">
        <v>494</v>
      </c>
      <c r="S132" s="116" t="s">
        <v>518</v>
      </c>
      <c r="T132" s="116">
        <v>1</v>
      </c>
      <c r="U132" s="116">
        <v>2</v>
      </c>
      <c r="V132" s="116">
        <v>3</v>
      </c>
      <c r="W132" s="116">
        <v>3</v>
      </c>
    </row>
    <row r="133" spans="1:23" ht="50.1" customHeight="1" x14ac:dyDescent="0.2">
      <c r="A133" s="177"/>
      <c r="B133" s="177"/>
      <c r="C133" s="177"/>
      <c r="D133" s="177"/>
      <c r="E133" s="191"/>
      <c r="F133" s="177"/>
      <c r="G133" s="178"/>
      <c r="H133" s="186"/>
      <c r="I133" s="177"/>
      <c r="J133" s="177"/>
      <c r="K133" s="177"/>
      <c r="L133" s="177"/>
      <c r="M133" s="177"/>
      <c r="N133" s="177"/>
      <c r="O133" s="185"/>
      <c r="P133" s="177"/>
      <c r="Q133" s="177"/>
      <c r="R133" s="116" t="s">
        <v>495</v>
      </c>
      <c r="S133" s="116" t="s">
        <v>519</v>
      </c>
      <c r="T133" s="116">
        <v>25</v>
      </c>
      <c r="U133" s="116">
        <v>27</v>
      </c>
      <c r="V133" s="116">
        <v>30</v>
      </c>
      <c r="W133" s="116">
        <v>30</v>
      </c>
    </row>
    <row r="134" spans="1:23" ht="50.1" customHeight="1" x14ac:dyDescent="0.2">
      <c r="A134" s="177"/>
      <c r="B134" s="177"/>
      <c r="C134" s="177"/>
      <c r="D134" s="177"/>
      <c r="E134" s="191"/>
      <c r="F134" s="177"/>
      <c r="G134" s="178"/>
      <c r="H134" s="186"/>
      <c r="I134" s="177"/>
      <c r="J134" s="177"/>
      <c r="K134" s="177"/>
      <c r="L134" s="177"/>
      <c r="M134" s="177"/>
      <c r="N134" s="177"/>
      <c r="O134" s="185"/>
      <c r="P134" s="177"/>
      <c r="Q134" s="177"/>
      <c r="R134" s="114"/>
      <c r="S134" s="114"/>
      <c r="T134" s="114"/>
      <c r="U134" s="112"/>
      <c r="V134" s="112"/>
      <c r="W134" s="112"/>
    </row>
    <row r="135" spans="1:23" ht="50.1" customHeight="1" x14ac:dyDescent="0.2">
      <c r="A135" s="177">
        <v>16</v>
      </c>
      <c r="B135" s="177" t="s">
        <v>254</v>
      </c>
      <c r="C135" s="177" t="s">
        <v>259</v>
      </c>
      <c r="D135" s="177" t="s">
        <v>414</v>
      </c>
      <c r="E135" s="191" t="s">
        <v>303</v>
      </c>
      <c r="F135" s="177" t="s">
        <v>458</v>
      </c>
      <c r="G135" s="178">
        <f>7200000+(50000*4)</f>
        <v>7400000</v>
      </c>
      <c r="H135" s="186" t="s">
        <v>454</v>
      </c>
      <c r="I135" s="177" t="s">
        <v>359</v>
      </c>
      <c r="J135" s="177" t="s">
        <v>404</v>
      </c>
      <c r="K135" s="177" t="s">
        <v>373</v>
      </c>
      <c r="L135" s="177" t="s">
        <v>510</v>
      </c>
      <c r="M135" s="177" t="s">
        <v>371</v>
      </c>
      <c r="N135" s="177" t="s">
        <v>371</v>
      </c>
      <c r="O135" s="185" t="s">
        <v>446</v>
      </c>
      <c r="P135" s="176">
        <v>45748</v>
      </c>
      <c r="Q135" s="176">
        <v>45748</v>
      </c>
      <c r="R135" s="114" t="s">
        <v>499</v>
      </c>
      <c r="S135" s="116" t="s">
        <v>518</v>
      </c>
      <c r="T135" s="116">
        <v>1</v>
      </c>
      <c r="U135" s="116">
        <v>1</v>
      </c>
      <c r="V135" s="116">
        <v>1</v>
      </c>
      <c r="W135" s="116">
        <v>1</v>
      </c>
    </row>
    <row r="136" spans="1:23" ht="50.1" customHeight="1" x14ac:dyDescent="0.2">
      <c r="A136" s="177"/>
      <c r="B136" s="177"/>
      <c r="C136" s="177"/>
      <c r="D136" s="177"/>
      <c r="E136" s="191"/>
      <c r="F136" s="177"/>
      <c r="G136" s="178"/>
      <c r="H136" s="186"/>
      <c r="I136" s="177"/>
      <c r="J136" s="177"/>
      <c r="K136" s="177"/>
      <c r="L136" s="177"/>
      <c r="M136" s="177"/>
      <c r="N136" s="177"/>
      <c r="O136" s="185"/>
      <c r="P136" s="177"/>
      <c r="Q136" s="177"/>
      <c r="R136" s="116" t="s">
        <v>500</v>
      </c>
      <c r="S136" s="116" t="s">
        <v>520</v>
      </c>
      <c r="T136" s="116">
        <v>6</v>
      </c>
      <c r="U136" s="116">
        <v>6</v>
      </c>
      <c r="V136" s="116">
        <v>7</v>
      </c>
      <c r="W136" s="116">
        <v>7</v>
      </c>
    </row>
    <row r="137" spans="1:23" ht="50.1" customHeight="1" x14ac:dyDescent="0.2">
      <c r="A137" s="177"/>
      <c r="B137" s="177"/>
      <c r="C137" s="177"/>
      <c r="D137" s="177"/>
      <c r="E137" s="191"/>
      <c r="F137" s="177"/>
      <c r="G137" s="178"/>
      <c r="H137" s="186"/>
      <c r="I137" s="177"/>
      <c r="J137" s="177"/>
      <c r="K137" s="177"/>
      <c r="L137" s="177"/>
      <c r="M137" s="177"/>
      <c r="N137" s="177"/>
      <c r="O137" s="185"/>
      <c r="P137" s="177"/>
      <c r="Q137" s="177"/>
      <c r="R137" s="114"/>
      <c r="S137" s="114"/>
      <c r="T137" s="114"/>
      <c r="U137" s="112"/>
      <c r="V137" s="112"/>
      <c r="W137" s="112"/>
    </row>
    <row r="138" spans="1:23" ht="50.1" hidden="1" customHeight="1" x14ac:dyDescent="0.2">
      <c r="A138" s="177"/>
      <c r="B138" s="177" t="s">
        <v>254</v>
      </c>
      <c r="C138" s="177" t="s">
        <v>260</v>
      </c>
      <c r="D138" s="177"/>
      <c r="E138" s="191" t="s">
        <v>304</v>
      </c>
      <c r="F138" s="177"/>
      <c r="G138" s="178"/>
      <c r="H138" s="186"/>
      <c r="I138" s="177"/>
      <c r="J138" s="177"/>
      <c r="K138" s="177"/>
      <c r="L138" s="177"/>
      <c r="M138" s="177"/>
      <c r="N138" s="177"/>
      <c r="O138" s="185"/>
      <c r="P138" s="177"/>
      <c r="Q138" s="179"/>
      <c r="R138" s="114"/>
      <c r="S138" s="114"/>
      <c r="T138" s="114"/>
      <c r="U138" s="112"/>
      <c r="V138" s="112"/>
      <c r="W138" s="112"/>
    </row>
    <row r="139" spans="1:23" ht="50.1" hidden="1" customHeight="1" x14ac:dyDescent="0.2">
      <c r="A139" s="177"/>
      <c r="B139" s="177"/>
      <c r="C139" s="177"/>
      <c r="D139" s="177"/>
      <c r="E139" s="191"/>
      <c r="F139" s="177"/>
      <c r="G139" s="178"/>
      <c r="H139" s="186"/>
      <c r="I139" s="177"/>
      <c r="J139" s="177"/>
      <c r="K139" s="177"/>
      <c r="L139" s="177"/>
      <c r="M139" s="177"/>
      <c r="N139" s="177"/>
      <c r="O139" s="185"/>
      <c r="P139" s="177"/>
      <c r="Q139" s="180"/>
      <c r="R139" s="114"/>
      <c r="S139" s="114"/>
      <c r="T139" s="114"/>
      <c r="U139" s="112"/>
      <c r="V139" s="112"/>
      <c r="W139" s="112"/>
    </row>
    <row r="140" spans="1:23" ht="50.1" hidden="1" customHeight="1" x14ac:dyDescent="0.2">
      <c r="A140" s="177"/>
      <c r="B140" s="177"/>
      <c r="C140" s="177"/>
      <c r="D140" s="177"/>
      <c r="E140" s="191"/>
      <c r="F140" s="177"/>
      <c r="G140" s="178"/>
      <c r="H140" s="186"/>
      <c r="I140" s="177"/>
      <c r="J140" s="177"/>
      <c r="K140" s="177"/>
      <c r="L140" s="177"/>
      <c r="M140" s="177"/>
      <c r="N140" s="177"/>
      <c r="O140" s="185"/>
      <c r="P140" s="177"/>
      <c r="Q140" s="181"/>
      <c r="R140" s="114"/>
      <c r="S140" s="114"/>
      <c r="T140" s="114"/>
      <c r="U140" s="112"/>
      <c r="V140" s="112"/>
      <c r="W140" s="112"/>
    </row>
    <row r="141" spans="1:23" ht="50.1" customHeight="1" x14ac:dyDescent="0.2">
      <c r="A141" s="177">
        <v>17</v>
      </c>
      <c r="B141" s="177" t="s">
        <v>254</v>
      </c>
      <c r="C141" s="177" t="s">
        <v>260</v>
      </c>
      <c r="D141" s="177" t="s">
        <v>350</v>
      </c>
      <c r="E141" s="188" t="s">
        <v>409</v>
      </c>
      <c r="F141" s="177" t="s">
        <v>418</v>
      </c>
      <c r="G141" s="178">
        <f>140000*4</f>
        <v>560000</v>
      </c>
      <c r="H141" s="186" t="s">
        <v>351</v>
      </c>
      <c r="I141" s="177" t="s">
        <v>359</v>
      </c>
      <c r="J141" s="177" t="s">
        <v>375</v>
      </c>
      <c r="K141" s="177" t="s">
        <v>373</v>
      </c>
      <c r="L141" s="177" t="s">
        <v>506</v>
      </c>
      <c r="M141" s="177" t="s">
        <v>371</v>
      </c>
      <c r="N141" s="177" t="s">
        <v>371</v>
      </c>
      <c r="O141" s="187" t="s">
        <v>430</v>
      </c>
      <c r="P141" s="176">
        <v>45748</v>
      </c>
      <c r="Q141" s="176">
        <v>45748</v>
      </c>
      <c r="R141" s="116" t="s">
        <v>479</v>
      </c>
      <c r="S141" s="116" t="s">
        <v>517</v>
      </c>
      <c r="T141" s="116">
        <v>2</v>
      </c>
      <c r="U141" s="116">
        <v>2</v>
      </c>
      <c r="V141" s="116">
        <v>2</v>
      </c>
      <c r="W141" s="116">
        <v>2</v>
      </c>
    </row>
    <row r="142" spans="1:23" ht="50.1" customHeight="1" x14ac:dyDescent="0.2">
      <c r="A142" s="177"/>
      <c r="B142" s="177"/>
      <c r="C142" s="177"/>
      <c r="D142" s="177"/>
      <c r="E142" s="189"/>
      <c r="F142" s="177"/>
      <c r="G142" s="178"/>
      <c r="H142" s="186"/>
      <c r="I142" s="177"/>
      <c r="J142" s="177"/>
      <c r="K142" s="177"/>
      <c r="L142" s="177"/>
      <c r="M142" s="177"/>
      <c r="N142" s="177"/>
      <c r="O142" s="187"/>
      <c r="P142" s="177"/>
      <c r="Q142" s="177"/>
      <c r="R142" s="114"/>
      <c r="S142" s="114"/>
      <c r="T142" s="114"/>
      <c r="U142" s="114"/>
      <c r="V142" s="114"/>
      <c r="W142" s="114"/>
    </row>
    <row r="143" spans="1:23" ht="50.1" customHeight="1" x14ac:dyDescent="0.2">
      <c r="A143" s="177"/>
      <c r="B143" s="177"/>
      <c r="C143" s="177"/>
      <c r="D143" s="177"/>
      <c r="E143" s="190"/>
      <c r="F143" s="177"/>
      <c r="G143" s="178"/>
      <c r="H143" s="186"/>
      <c r="I143" s="177"/>
      <c r="J143" s="177"/>
      <c r="K143" s="177"/>
      <c r="L143" s="177"/>
      <c r="M143" s="177"/>
      <c r="N143" s="177"/>
      <c r="O143" s="187"/>
      <c r="P143" s="177"/>
      <c r="Q143" s="177"/>
      <c r="R143" s="114"/>
      <c r="S143" s="114"/>
      <c r="T143" s="114"/>
      <c r="U143" s="112"/>
      <c r="V143" s="112"/>
      <c r="W143" s="112"/>
    </row>
    <row r="144" spans="1:23" ht="50.1" customHeight="1" x14ac:dyDescent="0.2">
      <c r="A144" s="177">
        <v>18</v>
      </c>
      <c r="B144" s="177" t="s">
        <v>254</v>
      </c>
      <c r="C144" s="177" t="s">
        <v>260</v>
      </c>
      <c r="D144" s="177" t="s">
        <v>362</v>
      </c>
      <c r="E144" s="191" t="s">
        <v>305</v>
      </c>
      <c r="F144" s="177" t="s">
        <v>419</v>
      </c>
      <c r="G144" s="178">
        <f>25000*4</f>
        <v>100000</v>
      </c>
      <c r="H144" s="186" t="s">
        <v>363</v>
      </c>
      <c r="I144" s="177" t="s">
        <v>364</v>
      </c>
      <c r="J144" s="177" t="s">
        <v>375</v>
      </c>
      <c r="K144" s="177" t="s">
        <v>373</v>
      </c>
      <c r="L144" s="177" t="s">
        <v>506</v>
      </c>
      <c r="M144" s="177" t="s">
        <v>371</v>
      </c>
      <c r="N144" s="177" t="s">
        <v>371</v>
      </c>
      <c r="O144" s="185" t="s">
        <v>429</v>
      </c>
      <c r="P144" s="176">
        <v>45748</v>
      </c>
      <c r="Q144" s="176">
        <v>45748</v>
      </c>
      <c r="R144" s="114" t="s">
        <v>480</v>
      </c>
      <c r="S144" s="116" t="s">
        <v>522</v>
      </c>
      <c r="T144" s="116">
        <v>24</v>
      </c>
      <c r="U144" s="116">
        <v>24</v>
      </c>
      <c r="V144" s="116">
        <v>24</v>
      </c>
      <c r="W144" s="116">
        <v>24</v>
      </c>
    </row>
    <row r="145" spans="1:23" ht="50.1" customHeight="1" x14ac:dyDescent="0.2">
      <c r="A145" s="177"/>
      <c r="B145" s="177"/>
      <c r="C145" s="177"/>
      <c r="D145" s="177"/>
      <c r="E145" s="191"/>
      <c r="F145" s="177"/>
      <c r="G145" s="178"/>
      <c r="H145" s="186"/>
      <c r="I145" s="177"/>
      <c r="J145" s="177"/>
      <c r="K145" s="177"/>
      <c r="L145" s="177"/>
      <c r="M145" s="177"/>
      <c r="N145" s="177"/>
      <c r="O145" s="185"/>
      <c r="P145" s="177"/>
      <c r="Q145" s="177"/>
      <c r="R145" s="114"/>
      <c r="S145" s="116"/>
      <c r="T145" s="116"/>
      <c r="U145" s="116"/>
      <c r="V145" s="116"/>
      <c r="W145" s="116"/>
    </row>
    <row r="146" spans="1:23" ht="50.1" customHeight="1" x14ac:dyDescent="0.2">
      <c r="A146" s="177"/>
      <c r="B146" s="177"/>
      <c r="C146" s="177"/>
      <c r="D146" s="177"/>
      <c r="E146" s="191"/>
      <c r="F146" s="177"/>
      <c r="G146" s="178"/>
      <c r="H146" s="186"/>
      <c r="I146" s="177"/>
      <c r="J146" s="177"/>
      <c r="K146" s="177"/>
      <c r="L146" s="177"/>
      <c r="M146" s="177"/>
      <c r="N146" s="177"/>
      <c r="O146" s="185"/>
      <c r="P146" s="177"/>
      <c r="Q146" s="177"/>
      <c r="R146" s="114"/>
      <c r="S146" s="114"/>
      <c r="T146" s="114"/>
      <c r="U146" s="112"/>
      <c r="V146" s="112"/>
      <c r="W146" s="112"/>
    </row>
    <row r="147" spans="1:23" ht="50.1" hidden="1" customHeight="1" x14ac:dyDescent="0.2">
      <c r="A147" s="177"/>
      <c r="B147" s="177" t="s">
        <v>254</v>
      </c>
      <c r="C147" s="177" t="s">
        <v>261</v>
      </c>
      <c r="D147" s="177"/>
      <c r="E147" s="191" t="s">
        <v>306</v>
      </c>
      <c r="F147" s="177"/>
      <c r="G147" s="178"/>
      <c r="H147" s="186"/>
      <c r="I147" s="177"/>
      <c r="J147" s="177"/>
      <c r="K147" s="177"/>
      <c r="L147" s="177"/>
      <c r="M147" s="177"/>
      <c r="N147" s="177"/>
      <c r="O147" s="185"/>
      <c r="P147" s="177"/>
      <c r="Q147" s="179"/>
      <c r="R147" s="114"/>
      <c r="S147" s="114"/>
      <c r="T147" s="114"/>
      <c r="U147" s="112"/>
      <c r="V147" s="112"/>
      <c r="W147" s="112"/>
    </row>
    <row r="148" spans="1:23" ht="50.1" hidden="1" customHeight="1" x14ac:dyDescent="0.2">
      <c r="A148" s="177"/>
      <c r="B148" s="177"/>
      <c r="C148" s="177"/>
      <c r="D148" s="177"/>
      <c r="E148" s="191"/>
      <c r="F148" s="177"/>
      <c r="G148" s="178"/>
      <c r="H148" s="186"/>
      <c r="I148" s="177"/>
      <c r="J148" s="177"/>
      <c r="K148" s="177"/>
      <c r="L148" s="177"/>
      <c r="M148" s="177"/>
      <c r="N148" s="177"/>
      <c r="O148" s="185"/>
      <c r="P148" s="177"/>
      <c r="Q148" s="180"/>
      <c r="R148" s="114"/>
      <c r="S148" s="114"/>
      <c r="T148" s="114"/>
      <c r="U148" s="112"/>
      <c r="V148" s="112"/>
      <c r="W148" s="112"/>
    </row>
    <row r="149" spans="1:23" ht="50.1" hidden="1" customHeight="1" x14ac:dyDescent="0.2">
      <c r="A149" s="177"/>
      <c r="B149" s="177"/>
      <c r="C149" s="177"/>
      <c r="D149" s="177"/>
      <c r="E149" s="191"/>
      <c r="F149" s="177"/>
      <c r="G149" s="178"/>
      <c r="H149" s="186"/>
      <c r="I149" s="177"/>
      <c r="J149" s="177"/>
      <c r="K149" s="177"/>
      <c r="L149" s="177"/>
      <c r="M149" s="177"/>
      <c r="N149" s="177"/>
      <c r="O149" s="185"/>
      <c r="P149" s="177"/>
      <c r="Q149" s="181"/>
      <c r="R149" s="114"/>
      <c r="S149" s="114"/>
      <c r="T149" s="114"/>
      <c r="U149" s="112"/>
      <c r="V149" s="112"/>
      <c r="W149" s="112"/>
    </row>
    <row r="150" spans="1:23" ht="50.1" hidden="1" customHeight="1" x14ac:dyDescent="0.2">
      <c r="A150" s="177"/>
      <c r="B150" s="177" t="s">
        <v>254</v>
      </c>
      <c r="C150" s="177" t="s">
        <v>261</v>
      </c>
      <c r="D150" s="177"/>
      <c r="E150" s="191" t="s">
        <v>307</v>
      </c>
      <c r="F150" s="177"/>
      <c r="G150" s="178"/>
      <c r="H150" s="186"/>
      <c r="I150" s="177"/>
      <c r="J150" s="177"/>
      <c r="K150" s="177"/>
      <c r="L150" s="177"/>
      <c r="M150" s="177"/>
      <c r="N150" s="177"/>
      <c r="O150" s="185"/>
      <c r="P150" s="177"/>
      <c r="Q150" s="179"/>
      <c r="R150" s="114"/>
      <c r="S150" s="114"/>
      <c r="T150" s="114"/>
      <c r="U150" s="112"/>
      <c r="V150" s="112"/>
      <c r="W150" s="112"/>
    </row>
    <row r="151" spans="1:23" ht="50.1" hidden="1" customHeight="1" x14ac:dyDescent="0.2">
      <c r="A151" s="177"/>
      <c r="B151" s="177"/>
      <c r="C151" s="177"/>
      <c r="D151" s="177"/>
      <c r="E151" s="191"/>
      <c r="F151" s="177"/>
      <c r="G151" s="178"/>
      <c r="H151" s="186"/>
      <c r="I151" s="177"/>
      <c r="J151" s="177"/>
      <c r="K151" s="177"/>
      <c r="L151" s="177"/>
      <c r="M151" s="177"/>
      <c r="N151" s="177"/>
      <c r="O151" s="185"/>
      <c r="P151" s="177"/>
      <c r="Q151" s="180"/>
      <c r="R151" s="114"/>
      <c r="S151" s="114"/>
      <c r="T151" s="114"/>
      <c r="U151" s="112"/>
      <c r="V151" s="112"/>
      <c r="W151" s="112"/>
    </row>
    <row r="152" spans="1:23" ht="50.1" hidden="1" customHeight="1" x14ac:dyDescent="0.2">
      <c r="A152" s="177"/>
      <c r="B152" s="177"/>
      <c r="C152" s="177"/>
      <c r="D152" s="177"/>
      <c r="E152" s="191"/>
      <c r="F152" s="177"/>
      <c r="G152" s="178"/>
      <c r="H152" s="186"/>
      <c r="I152" s="177"/>
      <c r="J152" s="177"/>
      <c r="K152" s="177"/>
      <c r="L152" s="177"/>
      <c r="M152" s="177"/>
      <c r="N152" s="177"/>
      <c r="O152" s="185"/>
      <c r="P152" s="177"/>
      <c r="Q152" s="181"/>
      <c r="R152" s="114"/>
      <c r="S152" s="114"/>
      <c r="T152" s="114"/>
      <c r="U152" s="112"/>
      <c r="V152" s="112"/>
      <c r="W152" s="112"/>
    </row>
    <row r="153" spans="1:23" ht="50.1" hidden="1" customHeight="1" x14ac:dyDescent="0.2">
      <c r="A153" s="177"/>
      <c r="B153" s="177" t="s">
        <v>254</v>
      </c>
      <c r="C153" s="177" t="s">
        <v>261</v>
      </c>
      <c r="D153" s="177"/>
      <c r="E153" s="191" t="s">
        <v>308</v>
      </c>
      <c r="F153" s="177"/>
      <c r="G153" s="178"/>
      <c r="H153" s="186"/>
      <c r="I153" s="177"/>
      <c r="J153" s="177"/>
      <c r="K153" s="177"/>
      <c r="L153" s="177"/>
      <c r="M153" s="177"/>
      <c r="N153" s="177"/>
      <c r="O153" s="185"/>
      <c r="P153" s="177"/>
      <c r="Q153" s="179"/>
      <c r="R153" s="114"/>
      <c r="S153" s="114"/>
      <c r="T153" s="114"/>
      <c r="U153" s="112"/>
      <c r="V153" s="112"/>
      <c r="W153" s="112"/>
    </row>
    <row r="154" spans="1:23" ht="50.1" hidden="1" customHeight="1" x14ac:dyDescent="0.2">
      <c r="A154" s="177"/>
      <c r="B154" s="177"/>
      <c r="C154" s="177"/>
      <c r="D154" s="177"/>
      <c r="E154" s="191"/>
      <c r="F154" s="177"/>
      <c r="G154" s="178"/>
      <c r="H154" s="186"/>
      <c r="I154" s="177"/>
      <c r="J154" s="177"/>
      <c r="K154" s="177"/>
      <c r="L154" s="177"/>
      <c r="M154" s="177"/>
      <c r="N154" s="177"/>
      <c r="O154" s="185"/>
      <c r="P154" s="177"/>
      <c r="Q154" s="180"/>
      <c r="R154" s="114"/>
      <c r="S154" s="114"/>
      <c r="T154" s="114"/>
      <c r="U154" s="112"/>
      <c r="V154" s="112"/>
      <c r="W154" s="112"/>
    </row>
    <row r="155" spans="1:23" ht="50.1" hidden="1" customHeight="1" x14ac:dyDescent="0.2">
      <c r="A155" s="177"/>
      <c r="B155" s="177"/>
      <c r="C155" s="177"/>
      <c r="D155" s="177"/>
      <c r="E155" s="191"/>
      <c r="F155" s="177"/>
      <c r="G155" s="178"/>
      <c r="H155" s="186"/>
      <c r="I155" s="177"/>
      <c r="J155" s="177"/>
      <c r="K155" s="177"/>
      <c r="L155" s="177"/>
      <c r="M155" s="177"/>
      <c r="N155" s="177"/>
      <c r="O155" s="185"/>
      <c r="P155" s="177"/>
      <c r="Q155" s="181"/>
      <c r="R155" s="114"/>
      <c r="S155" s="114"/>
      <c r="T155" s="114"/>
      <c r="U155" s="112"/>
      <c r="V155" s="112"/>
      <c r="W155" s="112"/>
    </row>
    <row r="156" spans="1:23" ht="50.1" hidden="1" customHeight="1" x14ac:dyDescent="0.2">
      <c r="A156" s="177"/>
      <c r="B156" s="177" t="s">
        <v>254</v>
      </c>
      <c r="C156" s="177" t="s">
        <v>261</v>
      </c>
      <c r="D156" s="177"/>
      <c r="E156" s="188" t="s">
        <v>309</v>
      </c>
      <c r="F156" s="177"/>
      <c r="G156" s="178"/>
      <c r="H156" s="186"/>
      <c r="I156" s="177"/>
      <c r="J156" s="177"/>
      <c r="K156" s="177"/>
      <c r="L156" s="177"/>
      <c r="M156" s="177"/>
      <c r="N156" s="175"/>
      <c r="O156" s="187"/>
      <c r="P156" s="175"/>
      <c r="Q156" s="182"/>
      <c r="R156" s="114"/>
      <c r="S156" s="114"/>
      <c r="T156" s="114"/>
      <c r="U156" s="112"/>
      <c r="V156" s="112"/>
      <c r="W156" s="112"/>
    </row>
    <row r="157" spans="1:23" ht="50.1" hidden="1" customHeight="1" x14ac:dyDescent="0.2">
      <c r="A157" s="177"/>
      <c r="B157" s="177"/>
      <c r="C157" s="177"/>
      <c r="D157" s="177"/>
      <c r="E157" s="189"/>
      <c r="F157" s="177"/>
      <c r="G157" s="178"/>
      <c r="H157" s="186"/>
      <c r="I157" s="177"/>
      <c r="J157" s="177"/>
      <c r="K157" s="177"/>
      <c r="L157" s="177"/>
      <c r="M157" s="177"/>
      <c r="N157" s="175"/>
      <c r="O157" s="187"/>
      <c r="P157" s="175"/>
      <c r="Q157" s="183"/>
      <c r="R157" s="114"/>
      <c r="S157" s="114"/>
      <c r="T157" s="114"/>
      <c r="U157" s="112"/>
      <c r="V157" s="112"/>
      <c r="W157" s="112"/>
    </row>
    <row r="158" spans="1:23" ht="50.1" hidden="1" customHeight="1" x14ac:dyDescent="0.2">
      <c r="A158" s="177"/>
      <c r="B158" s="177"/>
      <c r="C158" s="177"/>
      <c r="D158" s="177"/>
      <c r="E158" s="190"/>
      <c r="F158" s="177"/>
      <c r="G158" s="178"/>
      <c r="H158" s="186"/>
      <c r="I158" s="177"/>
      <c r="J158" s="177"/>
      <c r="K158" s="177"/>
      <c r="L158" s="177"/>
      <c r="M158" s="177"/>
      <c r="N158" s="175"/>
      <c r="O158" s="187"/>
      <c r="P158" s="175"/>
      <c r="Q158" s="184"/>
      <c r="R158" s="114"/>
      <c r="S158" s="114"/>
      <c r="T158" s="114"/>
      <c r="U158" s="112"/>
      <c r="V158" s="112"/>
      <c r="W158" s="112"/>
    </row>
    <row r="159" spans="1:23" ht="50.1" hidden="1" customHeight="1" x14ac:dyDescent="0.2">
      <c r="A159" s="177"/>
      <c r="B159" s="177" t="s">
        <v>254</v>
      </c>
      <c r="C159" s="177" t="s">
        <v>261</v>
      </c>
      <c r="D159" s="177"/>
      <c r="E159" s="191" t="s">
        <v>310</v>
      </c>
      <c r="F159" s="177"/>
      <c r="G159" s="178"/>
      <c r="H159" s="186"/>
      <c r="I159" s="177"/>
      <c r="J159" s="177"/>
      <c r="K159" s="177"/>
      <c r="L159" s="177"/>
      <c r="M159" s="177"/>
      <c r="N159" s="177"/>
      <c r="O159" s="185"/>
      <c r="P159" s="177"/>
      <c r="Q159" s="179"/>
      <c r="R159" s="114"/>
      <c r="S159" s="114"/>
      <c r="T159" s="114"/>
      <c r="U159" s="112"/>
      <c r="V159" s="112"/>
      <c r="W159" s="112"/>
    </row>
    <row r="160" spans="1:23" ht="50.1" hidden="1" customHeight="1" x14ac:dyDescent="0.2">
      <c r="A160" s="177"/>
      <c r="B160" s="177"/>
      <c r="C160" s="177"/>
      <c r="D160" s="177"/>
      <c r="E160" s="191"/>
      <c r="F160" s="177"/>
      <c r="G160" s="178"/>
      <c r="H160" s="186"/>
      <c r="I160" s="177"/>
      <c r="J160" s="177"/>
      <c r="K160" s="177"/>
      <c r="L160" s="177"/>
      <c r="M160" s="177"/>
      <c r="N160" s="177"/>
      <c r="O160" s="185"/>
      <c r="P160" s="177"/>
      <c r="Q160" s="180"/>
      <c r="R160" s="114"/>
      <c r="S160" s="114"/>
      <c r="T160" s="114"/>
      <c r="U160" s="112"/>
      <c r="V160" s="112"/>
      <c r="W160" s="112"/>
    </row>
    <row r="161" spans="1:23" ht="50.1" hidden="1" customHeight="1" x14ac:dyDescent="0.2">
      <c r="A161" s="177"/>
      <c r="B161" s="177"/>
      <c r="C161" s="177"/>
      <c r="D161" s="177"/>
      <c r="E161" s="191"/>
      <c r="F161" s="177"/>
      <c r="G161" s="178"/>
      <c r="H161" s="186"/>
      <c r="I161" s="177"/>
      <c r="J161" s="177"/>
      <c r="K161" s="177"/>
      <c r="L161" s="177"/>
      <c r="M161" s="177"/>
      <c r="N161" s="177"/>
      <c r="O161" s="185"/>
      <c r="P161" s="177"/>
      <c r="Q161" s="181"/>
      <c r="R161" s="114"/>
      <c r="S161" s="114"/>
      <c r="T161" s="114"/>
      <c r="U161" s="112"/>
      <c r="V161" s="112"/>
      <c r="W161" s="112"/>
    </row>
    <row r="162" spans="1:23" ht="50.1" customHeight="1" x14ac:dyDescent="0.2">
      <c r="A162" s="177">
        <v>19</v>
      </c>
      <c r="B162" s="177" t="s">
        <v>254</v>
      </c>
      <c r="C162" s="177" t="s">
        <v>261</v>
      </c>
      <c r="D162" s="177" t="s">
        <v>344</v>
      </c>
      <c r="E162" s="191" t="s">
        <v>311</v>
      </c>
      <c r="F162" s="177" t="s">
        <v>450</v>
      </c>
      <c r="G162" s="178">
        <f>(120000+70000+250000)*4</f>
        <v>1760000</v>
      </c>
      <c r="H162" s="186" t="s">
        <v>449</v>
      </c>
      <c r="I162" s="177" t="s">
        <v>364</v>
      </c>
      <c r="J162" s="177" t="s">
        <v>375</v>
      </c>
      <c r="K162" s="177" t="s">
        <v>373</v>
      </c>
      <c r="L162" s="177" t="s">
        <v>509</v>
      </c>
      <c r="M162" s="177" t="s">
        <v>396</v>
      </c>
      <c r="N162" s="177" t="s">
        <v>371</v>
      </c>
      <c r="O162" s="185" t="s">
        <v>453</v>
      </c>
      <c r="P162" s="176">
        <v>45748</v>
      </c>
      <c r="Q162" s="176">
        <v>45748</v>
      </c>
      <c r="R162" s="114" t="s">
        <v>481</v>
      </c>
      <c r="S162" s="116" t="s">
        <v>523</v>
      </c>
      <c r="T162" s="116">
        <v>300</v>
      </c>
      <c r="U162" s="116">
        <v>400</v>
      </c>
      <c r="V162" s="116">
        <v>400</v>
      </c>
      <c r="W162" s="116">
        <v>500</v>
      </c>
    </row>
    <row r="163" spans="1:23" ht="50.1" customHeight="1" x14ac:dyDescent="0.2">
      <c r="A163" s="177"/>
      <c r="B163" s="177"/>
      <c r="C163" s="177"/>
      <c r="D163" s="177"/>
      <c r="E163" s="191"/>
      <c r="F163" s="177"/>
      <c r="G163" s="178"/>
      <c r="H163" s="186"/>
      <c r="I163" s="177"/>
      <c r="J163" s="177"/>
      <c r="K163" s="177"/>
      <c r="L163" s="177"/>
      <c r="M163" s="177"/>
      <c r="N163" s="177"/>
      <c r="O163" s="185"/>
      <c r="P163" s="177"/>
      <c r="Q163" s="177"/>
      <c r="R163" s="114"/>
      <c r="S163" s="114"/>
      <c r="T163" s="114"/>
      <c r="U163" s="112"/>
      <c r="V163" s="112"/>
      <c r="W163" s="112"/>
    </row>
    <row r="164" spans="1:23" ht="50.1" customHeight="1" x14ac:dyDescent="0.2">
      <c r="A164" s="177"/>
      <c r="B164" s="177"/>
      <c r="C164" s="177"/>
      <c r="D164" s="177"/>
      <c r="E164" s="191"/>
      <c r="F164" s="177"/>
      <c r="G164" s="178"/>
      <c r="H164" s="186"/>
      <c r="I164" s="177"/>
      <c r="J164" s="177"/>
      <c r="K164" s="177"/>
      <c r="L164" s="177"/>
      <c r="M164" s="177"/>
      <c r="N164" s="177"/>
      <c r="O164" s="185"/>
      <c r="P164" s="177"/>
      <c r="Q164" s="177"/>
      <c r="R164" s="114"/>
      <c r="S164" s="114"/>
      <c r="T164" s="114"/>
      <c r="U164" s="112"/>
      <c r="V164" s="112"/>
      <c r="W164" s="112"/>
    </row>
    <row r="165" spans="1:23" ht="50.1" customHeight="1" x14ac:dyDescent="0.2">
      <c r="A165" s="177">
        <v>20</v>
      </c>
      <c r="B165" s="177" t="s">
        <v>254</v>
      </c>
      <c r="C165" s="177" t="s">
        <v>261</v>
      </c>
      <c r="D165" s="177" t="s">
        <v>344</v>
      </c>
      <c r="E165" s="191" t="s">
        <v>312</v>
      </c>
      <c r="F165" s="177" t="s">
        <v>420</v>
      </c>
      <c r="G165" s="178">
        <f>(160000)*4+2700000</f>
        <v>3340000</v>
      </c>
      <c r="H165" s="186" t="s">
        <v>349</v>
      </c>
      <c r="I165" s="177" t="s">
        <v>364</v>
      </c>
      <c r="J165" s="177" t="s">
        <v>404</v>
      </c>
      <c r="K165" s="177" t="s">
        <v>373</v>
      </c>
      <c r="L165" s="177" t="s">
        <v>508</v>
      </c>
      <c r="M165" s="177" t="s">
        <v>396</v>
      </c>
      <c r="N165" s="177" t="s">
        <v>371</v>
      </c>
      <c r="O165" s="185" t="s">
        <v>538</v>
      </c>
      <c r="P165" s="176">
        <v>45748</v>
      </c>
      <c r="Q165" s="176">
        <v>45748</v>
      </c>
      <c r="R165" s="114" t="s">
        <v>482</v>
      </c>
      <c r="S165" s="116" t="s">
        <v>517</v>
      </c>
      <c r="T165" s="116">
        <v>2</v>
      </c>
      <c r="U165" s="116">
        <v>2</v>
      </c>
      <c r="V165" s="116">
        <v>2</v>
      </c>
      <c r="W165" s="116">
        <v>2</v>
      </c>
    </row>
    <row r="166" spans="1:23" ht="50.1" customHeight="1" x14ac:dyDescent="0.2">
      <c r="A166" s="177"/>
      <c r="B166" s="177"/>
      <c r="C166" s="177"/>
      <c r="D166" s="177"/>
      <c r="E166" s="191"/>
      <c r="F166" s="177"/>
      <c r="G166" s="178"/>
      <c r="H166" s="186"/>
      <c r="I166" s="177"/>
      <c r="J166" s="177"/>
      <c r="K166" s="177"/>
      <c r="L166" s="177"/>
      <c r="M166" s="177"/>
      <c r="N166" s="177"/>
      <c r="O166" s="185"/>
      <c r="P166" s="177"/>
      <c r="Q166" s="177"/>
      <c r="R166" s="114" t="s">
        <v>524</v>
      </c>
      <c r="S166" s="116" t="s">
        <v>525</v>
      </c>
      <c r="T166" s="116">
        <v>21</v>
      </c>
      <c r="U166" s="116">
        <v>22</v>
      </c>
      <c r="V166" s="116">
        <v>22</v>
      </c>
      <c r="W166" s="116">
        <v>22</v>
      </c>
    </row>
    <row r="167" spans="1:23" ht="50.1" customHeight="1" x14ac:dyDescent="0.2">
      <c r="A167" s="177"/>
      <c r="B167" s="177"/>
      <c r="C167" s="177"/>
      <c r="D167" s="177"/>
      <c r="E167" s="191"/>
      <c r="F167" s="177"/>
      <c r="G167" s="178"/>
      <c r="H167" s="186"/>
      <c r="I167" s="177"/>
      <c r="J167" s="177"/>
      <c r="K167" s="177"/>
      <c r="L167" s="177"/>
      <c r="M167" s="177"/>
      <c r="N167" s="177"/>
      <c r="O167" s="185"/>
      <c r="P167" s="177"/>
      <c r="Q167" s="177"/>
      <c r="R167" s="114" t="s">
        <v>483</v>
      </c>
      <c r="S167" s="116" t="s">
        <v>540</v>
      </c>
      <c r="T167" s="116">
        <v>760</v>
      </c>
      <c r="U167" s="116">
        <v>765</v>
      </c>
      <c r="V167" s="116">
        <v>770</v>
      </c>
      <c r="W167" s="116">
        <v>775</v>
      </c>
    </row>
    <row r="168" spans="1:23" ht="50.1" customHeight="1" x14ac:dyDescent="0.2">
      <c r="A168" s="177">
        <v>21</v>
      </c>
      <c r="B168" s="177" t="s">
        <v>254</v>
      </c>
      <c r="C168" s="177" t="s">
        <v>261</v>
      </c>
      <c r="D168" s="177" t="s">
        <v>368</v>
      </c>
      <c r="E168" s="191" t="s">
        <v>313</v>
      </c>
      <c r="F168" s="177" t="s">
        <v>405</v>
      </c>
      <c r="G168" s="178">
        <f>(100000+2350000+120000+15000)*4</f>
        <v>10340000</v>
      </c>
      <c r="H168" s="186" t="s">
        <v>347</v>
      </c>
      <c r="I168" s="177" t="s">
        <v>364</v>
      </c>
      <c r="J168" s="177" t="s">
        <v>404</v>
      </c>
      <c r="K168" s="177" t="s">
        <v>373</v>
      </c>
      <c r="L168" s="177" t="s">
        <v>507</v>
      </c>
      <c r="M168" s="177" t="s">
        <v>396</v>
      </c>
      <c r="N168" s="177" t="s">
        <v>371</v>
      </c>
      <c r="O168" s="185" t="s">
        <v>421</v>
      </c>
      <c r="P168" s="176">
        <v>45748</v>
      </c>
      <c r="Q168" s="176">
        <v>45748</v>
      </c>
      <c r="R168" s="114" t="s">
        <v>484</v>
      </c>
      <c r="S168" s="116" t="s">
        <v>526</v>
      </c>
      <c r="T168" s="116">
        <v>1</v>
      </c>
      <c r="U168" s="116">
        <v>1.5</v>
      </c>
      <c r="V168" s="116">
        <v>2</v>
      </c>
      <c r="W168" s="116">
        <v>2.5</v>
      </c>
    </row>
    <row r="169" spans="1:23" ht="50.1" customHeight="1" x14ac:dyDescent="0.2">
      <c r="A169" s="177"/>
      <c r="B169" s="177"/>
      <c r="C169" s="177"/>
      <c r="D169" s="177"/>
      <c r="E169" s="191"/>
      <c r="F169" s="177"/>
      <c r="G169" s="178"/>
      <c r="H169" s="186"/>
      <c r="I169" s="177"/>
      <c r="J169" s="177"/>
      <c r="K169" s="177"/>
      <c r="L169" s="177"/>
      <c r="M169" s="177"/>
      <c r="N169" s="177"/>
      <c r="O169" s="185"/>
      <c r="P169" s="177"/>
      <c r="Q169" s="177"/>
      <c r="R169" s="114" t="s">
        <v>485</v>
      </c>
      <c r="S169" s="116" t="s">
        <v>527</v>
      </c>
      <c r="T169" s="116">
        <v>5</v>
      </c>
      <c r="U169" s="116">
        <v>7</v>
      </c>
      <c r="V169" s="116">
        <v>9</v>
      </c>
      <c r="W169" s="116">
        <v>10</v>
      </c>
    </row>
    <row r="170" spans="1:23" ht="50.1" customHeight="1" x14ac:dyDescent="0.2">
      <c r="A170" s="177"/>
      <c r="B170" s="177"/>
      <c r="C170" s="177"/>
      <c r="D170" s="177"/>
      <c r="E170" s="191"/>
      <c r="F170" s="177"/>
      <c r="G170" s="178"/>
      <c r="H170" s="186"/>
      <c r="I170" s="177"/>
      <c r="J170" s="177"/>
      <c r="K170" s="177"/>
      <c r="L170" s="177"/>
      <c r="M170" s="177"/>
      <c r="N170" s="177"/>
      <c r="O170" s="185"/>
      <c r="P170" s="177"/>
      <c r="Q170" s="177"/>
      <c r="R170" s="114"/>
      <c r="S170" s="114"/>
      <c r="T170" s="114"/>
      <c r="U170" s="112"/>
      <c r="V170" s="112"/>
      <c r="W170" s="112"/>
    </row>
    <row r="171" spans="1:23" ht="50.1" customHeight="1" x14ac:dyDescent="0.2">
      <c r="A171" s="177">
        <v>22</v>
      </c>
      <c r="B171" s="177" t="s">
        <v>254</v>
      </c>
      <c r="C171" s="177" t="s">
        <v>261</v>
      </c>
      <c r="D171" s="177" t="s">
        <v>368</v>
      </c>
      <c r="E171" s="188" t="s">
        <v>314</v>
      </c>
      <c r="F171" s="177" t="s">
        <v>422</v>
      </c>
      <c r="G171" s="178">
        <f>(10000+250000+40000+40000+43000)*4</f>
        <v>1532000</v>
      </c>
      <c r="H171" s="186" t="s">
        <v>448</v>
      </c>
      <c r="I171" s="177" t="s">
        <v>364</v>
      </c>
      <c r="J171" s="177" t="s">
        <v>404</v>
      </c>
      <c r="K171" s="177" t="s">
        <v>373</v>
      </c>
      <c r="L171" s="177" t="s">
        <v>506</v>
      </c>
      <c r="M171" s="177" t="s">
        <v>396</v>
      </c>
      <c r="N171" s="175" t="s">
        <v>371</v>
      </c>
      <c r="O171" s="187" t="s">
        <v>537</v>
      </c>
      <c r="P171" s="176">
        <v>45748</v>
      </c>
      <c r="Q171" s="176">
        <v>45748</v>
      </c>
      <c r="R171" s="114" t="s">
        <v>486</v>
      </c>
      <c r="S171" s="111" t="s">
        <v>528</v>
      </c>
      <c r="T171" s="111">
        <v>4500</v>
      </c>
      <c r="U171" s="111">
        <v>5500</v>
      </c>
      <c r="V171" s="111">
        <v>5500</v>
      </c>
      <c r="W171" s="111">
        <v>5500</v>
      </c>
    </row>
    <row r="172" spans="1:23" ht="50.1" customHeight="1" x14ac:dyDescent="0.2">
      <c r="A172" s="177"/>
      <c r="B172" s="177"/>
      <c r="C172" s="177"/>
      <c r="D172" s="177"/>
      <c r="E172" s="189"/>
      <c r="F172" s="177"/>
      <c r="G172" s="178"/>
      <c r="H172" s="186"/>
      <c r="I172" s="177"/>
      <c r="J172" s="177"/>
      <c r="K172" s="177"/>
      <c r="L172" s="177"/>
      <c r="M172" s="177"/>
      <c r="N172" s="175"/>
      <c r="O172" s="187"/>
      <c r="P172" s="177"/>
      <c r="Q172" s="177"/>
      <c r="R172" s="114"/>
      <c r="S172" s="114"/>
      <c r="T172" s="114"/>
      <c r="U172" s="112"/>
      <c r="V172" s="112"/>
      <c r="W172" s="112"/>
    </row>
    <row r="173" spans="1:23" ht="50.1" customHeight="1" x14ac:dyDescent="0.2">
      <c r="A173" s="177"/>
      <c r="B173" s="177"/>
      <c r="C173" s="177"/>
      <c r="D173" s="177"/>
      <c r="E173" s="190"/>
      <c r="F173" s="177"/>
      <c r="G173" s="178"/>
      <c r="H173" s="186"/>
      <c r="I173" s="177"/>
      <c r="J173" s="177"/>
      <c r="K173" s="177"/>
      <c r="L173" s="177"/>
      <c r="M173" s="177"/>
      <c r="N173" s="175"/>
      <c r="O173" s="187"/>
      <c r="P173" s="177"/>
      <c r="Q173" s="177"/>
      <c r="R173" s="114"/>
      <c r="S173" s="114"/>
      <c r="T173" s="114"/>
      <c r="U173" s="112"/>
      <c r="V173" s="112"/>
      <c r="W173" s="112"/>
    </row>
    <row r="174" spans="1:23" ht="50.1" customHeight="1" x14ac:dyDescent="0.2">
      <c r="A174" s="177">
        <v>23</v>
      </c>
      <c r="B174" s="177" t="s">
        <v>254</v>
      </c>
      <c r="C174" s="177" t="s">
        <v>261</v>
      </c>
      <c r="D174" s="177" t="s">
        <v>367</v>
      </c>
      <c r="E174" s="191" t="s">
        <v>315</v>
      </c>
      <c r="F174" s="177" t="s">
        <v>424</v>
      </c>
      <c r="G174" s="178">
        <f>1510000*4</f>
        <v>6040000</v>
      </c>
      <c r="H174" s="186" t="s">
        <v>346</v>
      </c>
      <c r="I174" s="177" t="s">
        <v>364</v>
      </c>
      <c r="J174" s="177" t="s">
        <v>375</v>
      </c>
      <c r="K174" s="177" t="s">
        <v>373</v>
      </c>
      <c r="L174" s="177" t="s">
        <v>505</v>
      </c>
      <c r="M174" s="177" t="s">
        <v>371</v>
      </c>
      <c r="N174" s="177" t="s">
        <v>371</v>
      </c>
      <c r="O174" s="185" t="s">
        <v>425</v>
      </c>
      <c r="P174" s="176">
        <v>45748</v>
      </c>
      <c r="Q174" s="176">
        <v>45748</v>
      </c>
      <c r="R174" s="114" t="s">
        <v>467</v>
      </c>
      <c r="S174" s="116" t="s">
        <v>518</v>
      </c>
      <c r="T174" s="116">
        <v>0.5</v>
      </c>
      <c r="U174" s="116">
        <v>0.5</v>
      </c>
      <c r="V174" s="116">
        <v>0.7</v>
      </c>
      <c r="W174" s="116">
        <v>0.7</v>
      </c>
    </row>
    <row r="175" spans="1:23" ht="50.1" customHeight="1" x14ac:dyDescent="0.2">
      <c r="A175" s="177"/>
      <c r="B175" s="177"/>
      <c r="C175" s="177"/>
      <c r="D175" s="177"/>
      <c r="E175" s="191"/>
      <c r="F175" s="177"/>
      <c r="G175" s="178"/>
      <c r="H175" s="186"/>
      <c r="I175" s="177"/>
      <c r="J175" s="177"/>
      <c r="K175" s="177"/>
      <c r="L175" s="177"/>
      <c r="M175" s="177"/>
      <c r="N175" s="177"/>
      <c r="O175" s="185"/>
      <c r="P175" s="177"/>
      <c r="Q175" s="177"/>
      <c r="R175" s="114"/>
      <c r="S175" s="114"/>
      <c r="T175" s="114"/>
      <c r="U175" s="112"/>
      <c r="V175" s="112"/>
      <c r="W175" s="112"/>
    </row>
    <row r="176" spans="1:23" ht="50.1" customHeight="1" x14ac:dyDescent="0.2">
      <c r="A176" s="177"/>
      <c r="B176" s="177"/>
      <c r="C176" s="177"/>
      <c r="D176" s="177"/>
      <c r="E176" s="191"/>
      <c r="F176" s="177"/>
      <c r="G176" s="178"/>
      <c r="H176" s="186"/>
      <c r="I176" s="177"/>
      <c r="J176" s="177"/>
      <c r="K176" s="177"/>
      <c r="L176" s="177"/>
      <c r="M176" s="177"/>
      <c r="N176" s="177"/>
      <c r="O176" s="185"/>
      <c r="P176" s="177"/>
      <c r="Q176" s="177"/>
      <c r="R176" s="114"/>
      <c r="S176" s="114"/>
      <c r="T176" s="114"/>
      <c r="U176" s="112"/>
      <c r="V176" s="112"/>
      <c r="W176" s="112"/>
    </row>
    <row r="177" spans="1:23" ht="50.1" customHeight="1" x14ac:dyDescent="0.2">
      <c r="A177" s="177">
        <v>24</v>
      </c>
      <c r="B177" s="177" t="s">
        <v>254</v>
      </c>
      <c r="C177" s="177" t="s">
        <v>261</v>
      </c>
      <c r="D177" s="177" t="s">
        <v>368</v>
      </c>
      <c r="E177" s="191" t="s">
        <v>316</v>
      </c>
      <c r="F177" s="177" t="s">
        <v>427</v>
      </c>
      <c r="G177" s="178">
        <f>(500000+40000+70000+330000)*4+1500000</f>
        <v>5260000</v>
      </c>
      <c r="H177" s="186" t="s">
        <v>434</v>
      </c>
      <c r="I177" s="177" t="s">
        <v>364</v>
      </c>
      <c r="J177" s="177" t="s">
        <v>404</v>
      </c>
      <c r="K177" s="177" t="s">
        <v>373</v>
      </c>
      <c r="L177" s="177" t="s">
        <v>505</v>
      </c>
      <c r="M177" s="177" t="s">
        <v>396</v>
      </c>
      <c r="N177" s="177" t="s">
        <v>371</v>
      </c>
      <c r="O177" s="185" t="s">
        <v>426</v>
      </c>
      <c r="P177" s="176">
        <v>45748</v>
      </c>
      <c r="Q177" s="176">
        <v>45748</v>
      </c>
      <c r="R177" s="117" t="s">
        <v>465</v>
      </c>
      <c r="S177" s="116" t="s">
        <v>529</v>
      </c>
      <c r="T177" s="116">
        <v>1</v>
      </c>
      <c r="U177" s="116">
        <v>2</v>
      </c>
      <c r="V177" s="116">
        <v>2</v>
      </c>
      <c r="W177" s="116">
        <v>3</v>
      </c>
    </row>
    <row r="178" spans="1:23" ht="50.1" customHeight="1" x14ac:dyDescent="0.2">
      <c r="A178" s="177"/>
      <c r="B178" s="177"/>
      <c r="C178" s="177"/>
      <c r="D178" s="177"/>
      <c r="E178" s="191"/>
      <c r="F178" s="177"/>
      <c r="G178" s="178"/>
      <c r="H178" s="186"/>
      <c r="I178" s="177"/>
      <c r="J178" s="177"/>
      <c r="K178" s="177"/>
      <c r="L178" s="177"/>
      <c r="M178" s="177"/>
      <c r="N178" s="177"/>
      <c r="O178" s="185"/>
      <c r="P178" s="177"/>
      <c r="Q178" s="177"/>
      <c r="R178" s="117" t="s">
        <v>466</v>
      </c>
      <c r="S178" s="116" t="s">
        <v>530</v>
      </c>
      <c r="T178" s="116">
        <v>200</v>
      </c>
      <c r="U178" s="116">
        <v>220</v>
      </c>
      <c r="V178" s="116">
        <v>240</v>
      </c>
      <c r="W178" s="116">
        <v>250</v>
      </c>
    </row>
    <row r="179" spans="1:23" ht="50.1" customHeight="1" x14ac:dyDescent="0.2">
      <c r="A179" s="177"/>
      <c r="B179" s="177"/>
      <c r="C179" s="177"/>
      <c r="D179" s="177"/>
      <c r="E179" s="191"/>
      <c r="F179" s="177"/>
      <c r="G179" s="178"/>
      <c r="H179" s="186"/>
      <c r="I179" s="177"/>
      <c r="J179" s="177"/>
      <c r="K179" s="177"/>
      <c r="L179" s="177"/>
      <c r="M179" s="177"/>
      <c r="N179" s="177"/>
      <c r="O179" s="185"/>
      <c r="P179" s="177"/>
      <c r="Q179" s="177"/>
      <c r="R179" s="114"/>
      <c r="S179" s="114"/>
      <c r="T179" s="114"/>
      <c r="U179" s="112"/>
      <c r="V179" s="112"/>
      <c r="W179" s="112"/>
    </row>
    <row r="180" spans="1:23" ht="50.1" hidden="1" customHeight="1" x14ac:dyDescent="0.2">
      <c r="A180" s="177"/>
      <c r="B180" s="177" t="s">
        <v>254</v>
      </c>
      <c r="C180" s="177" t="s">
        <v>261</v>
      </c>
      <c r="D180" s="177"/>
      <c r="E180" s="191" t="s">
        <v>317</v>
      </c>
      <c r="F180" s="177"/>
      <c r="G180" s="178"/>
      <c r="H180" s="186"/>
      <c r="I180" s="177"/>
      <c r="J180" s="177"/>
      <c r="K180" s="177"/>
      <c r="L180" s="177"/>
      <c r="M180" s="177"/>
      <c r="N180" s="177"/>
      <c r="O180" s="185"/>
      <c r="P180" s="177"/>
      <c r="Q180" s="179"/>
      <c r="R180" s="114"/>
      <c r="S180" s="114"/>
      <c r="T180" s="114"/>
      <c r="U180" s="112"/>
      <c r="V180" s="112"/>
      <c r="W180" s="112"/>
    </row>
    <row r="181" spans="1:23" ht="50.1" hidden="1" customHeight="1" x14ac:dyDescent="0.2">
      <c r="A181" s="177"/>
      <c r="B181" s="177"/>
      <c r="C181" s="177"/>
      <c r="D181" s="177"/>
      <c r="E181" s="191"/>
      <c r="F181" s="177"/>
      <c r="G181" s="178"/>
      <c r="H181" s="186"/>
      <c r="I181" s="177"/>
      <c r="J181" s="177"/>
      <c r="K181" s="177"/>
      <c r="L181" s="177"/>
      <c r="M181" s="177"/>
      <c r="N181" s="177"/>
      <c r="O181" s="185"/>
      <c r="P181" s="177"/>
      <c r="Q181" s="180"/>
      <c r="R181" s="114"/>
      <c r="S181" s="114"/>
      <c r="T181" s="114"/>
      <c r="U181" s="112"/>
      <c r="V181" s="112"/>
      <c r="W181" s="112"/>
    </row>
    <row r="182" spans="1:23" ht="50.1" hidden="1" customHeight="1" x14ac:dyDescent="0.2">
      <c r="A182" s="177"/>
      <c r="B182" s="177"/>
      <c r="C182" s="177"/>
      <c r="D182" s="177"/>
      <c r="E182" s="191"/>
      <c r="F182" s="177"/>
      <c r="G182" s="178"/>
      <c r="H182" s="186"/>
      <c r="I182" s="177"/>
      <c r="J182" s="177"/>
      <c r="K182" s="177"/>
      <c r="L182" s="177"/>
      <c r="M182" s="177"/>
      <c r="N182" s="177"/>
      <c r="O182" s="185"/>
      <c r="P182" s="177"/>
      <c r="Q182" s="181"/>
      <c r="R182" s="114"/>
      <c r="S182" s="114"/>
      <c r="T182" s="114"/>
      <c r="U182" s="112"/>
      <c r="V182" s="112"/>
      <c r="W182" s="112"/>
    </row>
    <row r="183" spans="1:23" ht="50.1" hidden="1" customHeight="1" x14ac:dyDescent="0.2">
      <c r="A183" s="177"/>
      <c r="B183" s="177" t="s">
        <v>254</v>
      </c>
      <c r="C183" s="177" t="s">
        <v>261</v>
      </c>
      <c r="D183" s="177"/>
      <c r="E183" s="191" t="s">
        <v>318</v>
      </c>
      <c r="F183" s="177"/>
      <c r="G183" s="178"/>
      <c r="H183" s="186"/>
      <c r="I183" s="177"/>
      <c r="J183" s="177"/>
      <c r="K183" s="177"/>
      <c r="L183" s="177"/>
      <c r="M183" s="177"/>
      <c r="N183" s="177"/>
      <c r="O183" s="185"/>
      <c r="P183" s="177"/>
      <c r="Q183" s="179"/>
      <c r="R183" s="114"/>
      <c r="S183" s="114"/>
      <c r="T183" s="114"/>
      <c r="U183" s="112"/>
      <c r="V183" s="112"/>
      <c r="W183" s="112"/>
    </row>
    <row r="184" spans="1:23" ht="50.1" hidden="1" customHeight="1" x14ac:dyDescent="0.2">
      <c r="A184" s="177"/>
      <c r="B184" s="177"/>
      <c r="C184" s="177"/>
      <c r="D184" s="177"/>
      <c r="E184" s="191"/>
      <c r="F184" s="177"/>
      <c r="G184" s="178"/>
      <c r="H184" s="186"/>
      <c r="I184" s="177"/>
      <c r="J184" s="177"/>
      <c r="K184" s="177"/>
      <c r="L184" s="177"/>
      <c r="M184" s="177"/>
      <c r="N184" s="177"/>
      <c r="O184" s="185"/>
      <c r="P184" s="177"/>
      <c r="Q184" s="180"/>
      <c r="R184" s="114"/>
      <c r="S184" s="114"/>
      <c r="T184" s="114"/>
      <c r="U184" s="112"/>
      <c r="V184" s="112"/>
      <c r="W184" s="112"/>
    </row>
    <row r="185" spans="1:23" ht="50.1" hidden="1" customHeight="1" x14ac:dyDescent="0.2">
      <c r="A185" s="177"/>
      <c r="B185" s="177"/>
      <c r="C185" s="177"/>
      <c r="D185" s="177"/>
      <c r="E185" s="191"/>
      <c r="F185" s="177"/>
      <c r="G185" s="178"/>
      <c r="H185" s="186"/>
      <c r="I185" s="177"/>
      <c r="J185" s="177"/>
      <c r="K185" s="177"/>
      <c r="L185" s="177"/>
      <c r="M185" s="177"/>
      <c r="N185" s="177"/>
      <c r="O185" s="185"/>
      <c r="P185" s="177"/>
      <c r="Q185" s="181"/>
      <c r="R185" s="114"/>
      <c r="S185" s="114"/>
      <c r="T185" s="114"/>
      <c r="U185" s="112"/>
      <c r="V185" s="112"/>
      <c r="W185" s="112"/>
    </row>
    <row r="186" spans="1:23" ht="50.1" hidden="1" customHeight="1" x14ac:dyDescent="0.2">
      <c r="A186" s="177"/>
      <c r="B186" s="177" t="s">
        <v>254</v>
      </c>
      <c r="C186" s="177" t="s">
        <v>262</v>
      </c>
      <c r="D186" s="177"/>
      <c r="E186" s="188" t="s">
        <v>319</v>
      </c>
      <c r="F186" s="177"/>
      <c r="G186" s="178"/>
      <c r="H186" s="186"/>
      <c r="I186" s="177"/>
      <c r="J186" s="177"/>
      <c r="K186" s="177"/>
      <c r="L186" s="177"/>
      <c r="M186" s="177"/>
      <c r="N186" s="175"/>
      <c r="O186" s="185"/>
      <c r="P186" s="175"/>
      <c r="Q186" s="182"/>
      <c r="R186" s="114"/>
      <c r="S186" s="114"/>
      <c r="T186" s="114"/>
      <c r="U186" s="112"/>
      <c r="V186" s="112"/>
      <c r="W186" s="112"/>
    </row>
    <row r="187" spans="1:23" ht="50.1" hidden="1" customHeight="1" x14ac:dyDescent="0.2">
      <c r="A187" s="177"/>
      <c r="B187" s="177"/>
      <c r="C187" s="177"/>
      <c r="D187" s="177"/>
      <c r="E187" s="189"/>
      <c r="F187" s="177"/>
      <c r="G187" s="178"/>
      <c r="H187" s="186"/>
      <c r="I187" s="177"/>
      <c r="J187" s="177"/>
      <c r="K187" s="177"/>
      <c r="L187" s="177"/>
      <c r="M187" s="177"/>
      <c r="N187" s="175"/>
      <c r="O187" s="185"/>
      <c r="P187" s="175"/>
      <c r="Q187" s="183"/>
      <c r="R187" s="114"/>
      <c r="S187" s="114"/>
      <c r="T187" s="114"/>
      <c r="U187" s="112"/>
      <c r="V187" s="112"/>
      <c r="W187" s="112"/>
    </row>
    <row r="188" spans="1:23" ht="50.1" hidden="1" customHeight="1" x14ac:dyDescent="0.2">
      <c r="A188" s="177"/>
      <c r="B188" s="177"/>
      <c r="C188" s="177"/>
      <c r="D188" s="177"/>
      <c r="E188" s="190"/>
      <c r="F188" s="177"/>
      <c r="G188" s="178"/>
      <c r="H188" s="186"/>
      <c r="I188" s="177"/>
      <c r="J188" s="177"/>
      <c r="K188" s="177"/>
      <c r="L188" s="177"/>
      <c r="M188" s="177"/>
      <c r="N188" s="175"/>
      <c r="O188" s="185"/>
      <c r="P188" s="175"/>
      <c r="Q188" s="184"/>
      <c r="R188" s="114"/>
      <c r="S188" s="114"/>
      <c r="T188" s="114"/>
      <c r="U188" s="112"/>
      <c r="V188" s="112"/>
      <c r="W188" s="112"/>
    </row>
    <row r="189" spans="1:23" ht="50.1" hidden="1" customHeight="1" x14ac:dyDescent="0.2">
      <c r="A189" s="177"/>
      <c r="B189" s="177" t="s">
        <v>254</v>
      </c>
      <c r="C189" s="177" t="s">
        <v>262</v>
      </c>
      <c r="D189" s="177"/>
      <c r="E189" s="191" t="s">
        <v>320</v>
      </c>
      <c r="F189" s="177"/>
      <c r="G189" s="178"/>
      <c r="H189" s="186"/>
      <c r="I189" s="177"/>
      <c r="J189" s="177"/>
      <c r="K189" s="177"/>
      <c r="L189" s="177"/>
      <c r="M189" s="177"/>
      <c r="N189" s="177"/>
      <c r="O189" s="185"/>
      <c r="P189" s="177"/>
      <c r="Q189" s="179"/>
      <c r="R189" s="114"/>
      <c r="S189" s="114"/>
      <c r="T189" s="114"/>
      <c r="U189" s="112"/>
      <c r="V189" s="112"/>
      <c r="W189" s="112"/>
    </row>
    <row r="190" spans="1:23" ht="50.1" hidden="1" customHeight="1" x14ac:dyDescent="0.2">
      <c r="A190" s="177"/>
      <c r="B190" s="177"/>
      <c r="C190" s="177"/>
      <c r="D190" s="177"/>
      <c r="E190" s="191"/>
      <c r="F190" s="177"/>
      <c r="G190" s="178"/>
      <c r="H190" s="186"/>
      <c r="I190" s="177"/>
      <c r="J190" s="177"/>
      <c r="K190" s="177"/>
      <c r="L190" s="177"/>
      <c r="M190" s="177"/>
      <c r="N190" s="177"/>
      <c r="O190" s="185"/>
      <c r="P190" s="177"/>
      <c r="Q190" s="180"/>
      <c r="R190" s="114"/>
      <c r="S190" s="114"/>
      <c r="T190" s="114"/>
      <c r="U190" s="112"/>
      <c r="V190" s="112"/>
      <c r="W190" s="112"/>
    </row>
    <row r="191" spans="1:23" ht="50.1" hidden="1" customHeight="1" x14ac:dyDescent="0.2">
      <c r="A191" s="177"/>
      <c r="B191" s="177"/>
      <c r="C191" s="177"/>
      <c r="D191" s="177"/>
      <c r="E191" s="191"/>
      <c r="F191" s="177"/>
      <c r="G191" s="178"/>
      <c r="H191" s="186"/>
      <c r="I191" s="177"/>
      <c r="J191" s="177"/>
      <c r="K191" s="177"/>
      <c r="L191" s="177"/>
      <c r="M191" s="177"/>
      <c r="N191" s="177"/>
      <c r="O191" s="185"/>
      <c r="P191" s="177"/>
      <c r="Q191" s="181"/>
      <c r="R191" s="114"/>
      <c r="S191" s="114"/>
      <c r="T191" s="114"/>
      <c r="U191" s="112"/>
      <c r="V191" s="112"/>
      <c r="W191" s="112"/>
    </row>
    <row r="192" spans="1:23" ht="50.1" hidden="1" customHeight="1" x14ac:dyDescent="0.2">
      <c r="A192" s="177"/>
      <c r="B192" s="177" t="s">
        <v>254</v>
      </c>
      <c r="C192" s="177" t="s">
        <v>262</v>
      </c>
      <c r="D192" s="177"/>
      <c r="E192" s="191" t="s">
        <v>321</v>
      </c>
      <c r="F192" s="177"/>
      <c r="G192" s="178"/>
      <c r="H192" s="186"/>
      <c r="I192" s="177"/>
      <c r="J192" s="177"/>
      <c r="K192" s="177"/>
      <c r="L192" s="177"/>
      <c r="M192" s="177"/>
      <c r="N192" s="177"/>
      <c r="O192" s="185"/>
      <c r="P192" s="177"/>
      <c r="Q192" s="179"/>
      <c r="R192" s="114"/>
      <c r="S192" s="114"/>
      <c r="T192" s="114"/>
      <c r="U192" s="112"/>
      <c r="V192" s="112"/>
      <c r="W192" s="112"/>
    </row>
    <row r="193" spans="1:23" ht="50.1" hidden="1" customHeight="1" x14ac:dyDescent="0.2">
      <c r="A193" s="177"/>
      <c r="B193" s="177"/>
      <c r="C193" s="177"/>
      <c r="D193" s="177"/>
      <c r="E193" s="191"/>
      <c r="F193" s="177"/>
      <c r="G193" s="178"/>
      <c r="H193" s="186"/>
      <c r="I193" s="177"/>
      <c r="J193" s="177"/>
      <c r="K193" s="177"/>
      <c r="L193" s="177"/>
      <c r="M193" s="177"/>
      <c r="N193" s="177"/>
      <c r="O193" s="185"/>
      <c r="P193" s="177"/>
      <c r="Q193" s="180"/>
      <c r="R193" s="114"/>
      <c r="S193" s="114"/>
      <c r="T193" s="114"/>
      <c r="U193" s="112"/>
      <c r="V193" s="112"/>
      <c r="W193" s="112"/>
    </row>
    <row r="194" spans="1:23" ht="50.1" hidden="1" customHeight="1" x14ac:dyDescent="0.2">
      <c r="A194" s="177"/>
      <c r="B194" s="177"/>
      <c r="C194" s="177"/>
      <c r="D194" s="177"/>
      <c r="E194" s="191"/>
      <c r="F194" s="177"/>
      <c r="G194" s="178"/>
      <c r="H194" s="186"/>
      <c r="I194" s="177"/>
      <c r="J194" s="177"/>
      <c r="K194" s="177"/>
      <c r="L194" s="177"/>
      <c r="M194" s="177"/>
      <c r="N194" s="177"/>
      <c r="O194" s="185"/>
      <c r="P194" s="177"/>
      <c r="Q194" s="181"/>
      <c r="R194" s="114"/>
      <c r="S194" s="114"/>
      <c r="T194" s="114"/>
      <c r="U194" s="112"/>
      <c r="V194" s="112"/>
      <c r="W194" s="112"/>
    </row>
    <row r="195" spans="1:23" ht="50.1" hidden="1" customHeight="1" x14ac:dyDescent="0.2">
      <c r="A195" s="177"/>
      <c r="B195" s="177" t="s">
        <v>254</v>
      </c>
      <c r="C195" s="177" t="s">
        <v>262</v>
      </c>
      <c r="D195" s="177"/>
      <c r="E195" s="191" t="s">
        <v>322</v>
      </c>
      <c r="F195" s="177"/>
      <c r="G195" s="178"/>
      <c r="H195" s="186"/>
      <c r="I195" s="177"/>
      <c r="J195" s="177"/>
      <c r="K195" s="177"/>
      <c r="L195" s="177"/>
      <c r="M195" s="177"/>
      <c r="N195" s="177"/>
      <c r="O195" s="185"/>
      <c r="P195" s="177"/>
      <c r="Q195" s="179"/>
      <c r="R195" s="114"/>
      <c r="S195" s="114"/>
      <c r="T195" s="114"/>
      <c r="U195" s="112"/>
      <c r="V195" s="112"/>
      <c r="W195" s="112"/>
    </row>
    <row r="196" spans="1:23" ht="50.1" hidden="1" customHeight="1" x14ac:dyDescent="0.2">
      <c r="A196" s="177"/>
      <c r="B196" s="177"/>
      <c r="C196" s="177"/>
      <c r="D196" s="177"/>
      <c r="E196" s="191"/>
      <c r="F196" s="177"/>
      <c r="G196" s="178"/>
      <c r="H196" s="186"/>
      <c r="I196" s="177"/>
      <c r="J196" s="177"/>
      <c r="K196" s="177"/>
      <c r="L196" s="177"/>
      <c r="M196" s="177"/>
      <c r="N196" s="177"/>
      <c r="O196" s="185"/>
      <c r="P196" s="177"/>
      <c r="Q196" s="180"/>
      <c r="R196" s="114"/>
      <c r="S196" s="114"/>
      <c r="T196" s="114"/>
      <c r="U196" s="112"/>
      <c r="V196" s="112"/>
      <c r="W196" s="112"/>
    </row>
    <row r="197" spans="1:23" ht="50.1" hidden="1" customHeight="1" x14ac:dyDescent="0.2">
      <c r="A197" s="177"/>
      <c r="B197" s="177"/>
      <c r="C197" s="177"/>
      <c r="D197" s="177"/>
      <c r="E197" s="191"/>
      <c r="F197" s="177"/>
      <c r="G197" s="178"/>
      <c r="H197" s="186"/>
      <c r="I197" s="177"/>
      <c r="J197" s="177"/>
      <c r="K197" s="177"/>
      <c r="L197" s="177"/>
      <c r="M197" s="177"/>
      <c r="N197" s="177"/>
      <c r="O197" s="185"/>
      <c r="P197" s="177"/>
      <c r="Q197" s="181"/>
      <c r="R197" s="114"/>
      <c r="S197" s="114"/>
      <c r="T197" s="114"/>
      <c r="U197" s="112"/>
      <c r="V197" s="112"/>
      <c r="W197" s="112"/>
    </row>
    <row r="198" spans="1:23" ht="50.1" hidden="1" customHeight="1" x14ac:dyDescent="0.2">
      <c r="A198" s="177"/>
      <c r="B198" s="177" t="s">
        <v>254</v>
      </c>
      <c r="C198" s="177" t="s">
        <v>262</v>
      </c>
      <c r="D198" s="177"/>
      <c r="E198" s="191" t="s">
        <v>323</v>
      </c>
      <c r="F198" s="177"/>
      <c r="G198" s="178"/>
      <c r="H198" s="186"/>
      <c r="I198" s="177"/>
      <c r="J198" s="177"/>
      <c r="K198" s="177"/>
      <c r="L198" s="177"/>
      <c r="M198" s="177"/>
      <c r="N198" s="177"/>
      <c r="O198" s="185"/>
      <c r="P198" s="177"/>
      <c r="Q198" s="179"/>
      <c r="R198" s="114"/>
      <c r="S198" s="114"/>
      <c r="T198" s="114"/>
      <c r="U198" s="112"/>
      <c r="V198" s="112"/>
      <c r="W198" s="112"/>
    </row>
    <row r="199" spans="1:23" ht="50.1" hidden="1" customHeight="1" x14ac:dyDescent="0.2">
      <c r="A199" s="177"/>
      <c r="B199" s="177"/>
      <c r="C199" s="177"/>
      <c r="D199" s="177"/>
      <c r="E199" s="191"/>
      <c r="F199" s="177"/>
      <c r="G199" s="178"/>
      <c r="H199" s="186"/>
      <c r="I199" s="177"/>
      <c r="J199" s="177"/>
      <c r="K199" s="177"/>
      <c r="L199" s="177"/>
      <c r="M199" s="177"/>
      <c r="N199" s="177"/>
      <c r="O199" s="185"/>
      <c r="P199" s="177"/>
      <c r="Q199" s="180"/>
      <c r="R199" s="114"/>
      <c r="S199" s="114"/>
      <c r="T199" s="114"/>
      <c r="U199" s="112"/>
      <c r="V199" s="112"/>
      <c r="W199" s="112"/>
    </row>
    <row r="200" spans="1:23" ht="50.1" hidden="1" customHeight="1" x14ac:dyDescent="0.2">
      <c r="A200" s="177"/>
      <c r="B200" s="177"/>
      <c r="C200" s="177"/>
      <c r="D200" s="177"/>
      <c r="E200" s="191"/>
      <c r="F200" s="177"/>
      <c r="G200" s="178"/>
      <c r="H200" s="186"/>
      <c r="I200" s="177"/>
      <c r="J200" s="177"/>
      <c r="K200" s="177"/>
      <c r="L200" s="177"/>
      <c r="M200" s="177"/>
      <c r="N200" s="177"/>
      <c r="O200" s="185"/>
      <c r="P200" s="177"/>
      <c r="Q200" s="181"/>
      <c r="R200" s="114"/>
      <c r="S200" s="114"/>
      <c r="T200" s="114"/>
      <c r="U200" s="112"/>
      <c r="V200" s="112"/>
      <c r="W200" s="112"/>
    </row>
    <row r="201" spans="1:23" ht="50.1" hidden="1" customHeight="1" x14ac:dyDescent="0.2">
      <c r="A201" s="177"/>
      <c r="B201" s="177" t="s">
        <v>254</v>
      </c>
      <c r="C201" s="177" t="s">
        <v>262</v>
      </c>
      <c r="D201" s="177"/>
      <c r="E201" s="188" t="s">
        <v>324</v>
      </c>
      <c r="F201" s="177"/>
      <c r="G201" s="178"/>
      <c r="H201" s="186"/>
      <c r="I201" s="177"/>
      <c r="J201" s="177"/>
      <c r="K201" s="177"/>
      <c r="L201" s="177"/>
      <c r="M201" s="177"/>
      <c r="N201" s="175"/>
      <c r="O201" s="187"/>
      <c r="P201" s="175"/>
      <c r="Q201" s="182"/>
      <c r="R201" s="114"/>
      <c r="S201" s="114"/>
      <c r="T201" s="114"/>
      <c r="U201" s="112"/>
      <c r="V201" s="112"/>
      <c r="W201" s="112"/>
    </row>
    <row r="202" spans="1:23" ht="50.1" hidden="1" customHeight="1" x14ac:dyDescent="0.2">
      <c r="A202" s="177"/>
      <c r="B202" s="177"/>
      <c r="C202" s="177"/>
      <c r="D202" s="177"/>
      <c r="E202" s="189"/>
      <c r="F202" s="177"/>
      <c r="G202" s="178"/>
      <c r="H202" s="186"/>
      <c r="I202" s="177"/>
      <c r="J202" s="177"/>
      <c r="K202" s="177"/>
      <c r="L202" s="177"/>
      <c r="M202" s="177"/>
      <c r="N202" s="175"/>
      <c r="O202" s="187"/>
      <c r="P202" s="175"/>
      <c r="Q202" s="183"/>
      <c r="R202" s="114"/>
      <c r="S202" s="114"/>
      <c r="T202" s="114"/>
      <c r="U202" s="112"/>
      <c r="V202" s="112"/>
      <c r="W202" s="112"/>
    </row>
    <row r="203" spans="1:23" ht="50.1" hidden="1" customHeight="1" x14ac:dyDescent="0.2">
      <c r="A203" s="177"/>
      <c r="B203" s="177"/>
      <c r="C203" s="177"/>
      <c r="D203" s="177"/>
      <c r="E203" s="190"/>
      <c r="F203" s="177"/>
      <c r="G203" s="178"/>
      <c r="H203" s="186"/>
      <c r="I203" s="177"/>
      <c r="J203" s="177"/>
      <c r="K203" s="177"/>
      <c r="L203" s="177"/>
      <c r="M203" s="177"/>
      <c r="N203" s="175"/>
      <c r="O203" s="187"/>
      <c r="P203" s="175"/>
      <c r="Q203" s="184"/>
      <c r="R203" s="114"/>
      <c r="S203" s="114"/>
      <c r="T203" s="114"/>
      <c r="U203" s="112"/>
      <c r="V203" s="112"/>
      <c r="W203" s="112"/>
    </row>
    <row r="204" spans="1:23" ht="50.1" hidden="1" customHeight="1" x14ac:dyDescent="0.2">
      <c r="A204" s="177"/>
      <c r="B204" s="177" t="s">
        <v>254</v>
      </c>
      <c r="C204" s="177" t="s">
        <v>262</v>
      </c>
      <c r="D204" s="177"/>
      <c r="E204" s="191" t="s">
        <v>325</v>
      </c>
      <c r="F204" s="177"/>
      <c r="G204" s="178"/>
      <c r="H204" s="186"/>
      <c r="I204" s="177"/>
      <c r="J204" s="177"/>
      <c r="K204" s="177"/>
      <c r="L204" s="177"/>
      <c r="M204" s="177"/>
      <c r="N204" s="177"/>
      <c r="O204" s="185"/>
      <c r="P204" s="177"/>
      <c r="Q204" s="179"/>
      <c r="R204" s="114"/>
      <c r="S204" s="114"/>
      <c r="T204" s="114"/>
      <c r="U204" s="112"/>
      <c r="V204" s="112"/>
      <c r="W204" s="112"/>
    </row>
    <row r="205" spans="1:23" ht="50.1" hidden="1" customHeight="1" x14ac:dyDescent="0.2">
      <c r="A205" s="177"/>
      <c r="B205" s="177"/>
      <c r="C205" s="177"/>
      <c r="D205" s="177"/>
      <c r="E205" s="191"/>
      <c r="F205" s="177"/>
      <c r="G205" s="178"/>
      <c r="H205" s="186"/>
      <c r="I205" s="177"/>
      <c r="J205" s="177"/>
      <c r="K205" s="177"/>
      <c r="L205" s="177"/>
      <c r="M205" s="177"/>
      <c r="N205" s="177"/>
      <c r="O205" s="185"/>
      <c r="P205" s="177"/>
      <c r="Q205" s="180"/>
      <c r="R205" s="114"/>
      <c r="S205" s="114"/>
      <c r="T205" s="114"/>
      <c r="U205" s="112"/>
      <c r="V205" s="112"/>
      <c r="W205" s="112"/>
    </row>
    <row r="206" spans="1:23" ht="50.1" hidden="1" customHeight="1" x14ac:dyDescent="0.2">
      <c r="A206" s="177"/>
      <c r="B206" s="177"/>
      <c r="C206" s="177"/>
      <c r="D206" s="177"/>
      <c r="E206" s="191"/>
      <c r="F206" s="177"/>
      <c r="G206" s="178"/>
      <c r="H206" s="186"/>
      <c r="I206" s="177"/>
      <c r="J206" s="177"/>
      <c r="K206" s="177"/>
      <c r="L206" s="177"/>
      <c r="M206" s="177"/>
      <c r="N206" s="177"/>
      <c r="O206" s="185"/>
      <c r="P206" s="177"/>
      <c r="Q206" s="181"/>
      <c r="R206" s="114"/>
      <c r="S206" s="114"/>
      <c r="T206" s="114"/>
      <c r="U206" s="112"/>
      <c r="V206" s="112"/>
      <c r="W206" s="112"/>
    </row>
    <row r="207" spans="1:23" ht="50.1" hidden="1" customHeight="1" x14ac:dyDescent="0.2">
      <c r="A207" s="177"/>
      <c r="B207" s="177" t="s">
        <v>254</v>
      </c>
      <c r="C207" s="177" t="s">
        <v>263</v>
      </c>
      <c r="D207" s="177"/>
      <c r="E207" s="191" t="s">
        <v>326</v>
      </c>
      <c r="F207" s="177"/>
      <c r="G207" s="178"/>
      <c r="H207" s="186"/>
      <c r="I207" s="177"/>
      <c r="J207" s="177"/>
      <c r="K207" s="177"/>
      <c r="L207" s="177"/>
      <c r="M207" s="177"/>
      <c r="N207" s="177"/>
      <c r="O207" s="185"/>
      <c r="P207" s="177"/>
      <c r="Q207" s="179"/>
      <c r="R207" s="114"/>
      <c r="S207" s="114"/>
      <c r="T207" s="114"/>
      <c r="U207" s="112"/>
      <c r="V207" s="112"/>
      <c r="W207" s="112"/>
    </row>
    <row r="208" spans="1:23" ht="50.1" hidden="1" customHeight="1" x14ac:dyDescent="0.2">
      <c r="A208" s="177"/>
      <c r="B208" s="177"/>
      <c r="C208" s="177"/>
      <c r="D208" s="177"/>
      <c r="E208" s="191"/>
      <c r="F208" s="177"/>
      <c r="G208" s="178"/>
      <c r="H208" s="186"/>
      <c r="I208" s="177"/>
      <c r="J208" s="177"/>
      <c r="K208" s="177"/>
      <c r="L208" s="177"/>
      <c r="M208" s="177"/>
      <c r="N208" s="177"/>
      <c r="O208" s="185"/>
      <c r="P208" s="177"/>
      <c r="Q208" s="180"/>
      <c r="R208" s="114"/>
      <c r="S208" s="114"/>
      <c r="T208" s="114"/>
      <c r="U208" s="112"/>
      <c r="V208" s="112"/>
      <c r="W208" s="112"/>
    </row>
    <row r="209" spans="1:23" ht="50.1" hidden="1" customHeight="1" x14ac:dyDescent="0.2">
      <c r="A209" s="177"/>
      <c r="B209" s="177"/>
      <c r="C209" s="177"/>
      <c r="D209" s="177"/>
      <c r="E209" s="191"/>
      <c r="F209" s="177"/>
      <c r="G209" s="178"/>
      <c r="H209" s="186"/>
      <c r="I209" s="177"/>
      <c r="J209" s="177"/>
      <c r="K209" s="177"/>
      <c r="L209" s="177"/>
      <c r="M209" s="177"/>
      <c r="N209" s="177"/>
      <c r="O209" s="185"/>
      <c r="P209" s="177"/>
      <c r="Q209" s="181"/>
      <c r="R209" s="114"/>
      <c r="S209" s="114"/>
      <c r="T209" s="114"/>
      <c r="U209" s="112"/>
      <c r="V209" s="112"/>
      <c r="W209" s="112"/>
    </row>
    <row r="210" spans="1:23" ht="50.1" customHeight="1" x14ac:dyDescent="0.2">
      <c r="A210" s="177">
        <v>25</v>
      </c>
      <c r="B210" s="177" t="s">
        <v>254</v>
      </c>
      <c r="C210" s="177" t="s">
        <v>263</v>
      </c>
      <c r="D210" s="177" t="s">
        <v>368</v>
      </c>
      <c r="E210" s="191" t="s">
        <v>348</v>
      </c>
      <c r="F210" s="177" t="s">
        <v>423</v>
      </c>
      <c r="G210" s="178">
        <f>(2815000+860000+3500000)*4</f>
        <v>28700000</v>
      </c>
      <c r="H210" s="186" t="s">
        <v>345</v>
      </c>
      <c r="I210" s="177" t="s">
        <v>364</v>
      </c>
      <c r="J210" s="177" t="s">
        <v>404</v>
      </c>
      <c r="K210" s="177" t="s">
        <v>373</v>
      </c>
      <c r="L210" s="177" t="s">
        <v>502</v>
      </c>
      <c r="M210" s="177" t="s">
        <v>396</v>
      </c>
      <c r="N210" s="177" t="s">
        <v>371</v>
      </c>
      <c r="O210" s="185" t="s">
        <v>428</v>
      </c>
      <c r="P210" s="176">
        <v>45748</v>
      </c>
      <c r="Q210" s="176">
        <v>45748</v>
      </c>
      <c r="R210" s="117" t="s">
        <v>464</v>
      </c>
      <c r="S210" s="116" t="s">
        <v>527</v>
      </c>
      <c r="T210" s="116">
        <v>3.5</v>
      </c>
      <c r="U210" s="116">
        <v>4.5</v>
      </c>
      <c r="V210" s="116">
        <v>5</v>
      </c>
      <c r="W210" s="116">
        <v>6</v>
      </c>
    </row>
    <row r="211" spans="1:23" ht="50.1" customHeight="1" x14ac:dyDescent="0.2">
      <c r="A211" s="177"/>
      <c r="B211" s="177"/>
      <c r="C211" s="177"/>
      <c r="D211" s="177"/>
      <c r="E211" s="191"/>
      <c r="F211" s="177"/>
      <c r="G211" s="178"/>
      <c r="H211" s="186"/>
      <c r="I211" s="177"/>
      <c r="J211" s="177"/>
      <c r="K211" s="177"/>
      <c r="L211" s="177"/>
      <c r="M211" s="177"/>
      <c r="N211" s="177"/>
      <c r="O211" s="185"/>
      <c r="P211" s="177"/>
      <c r="Q211" s="177"/>
      <c r="R211" s="117" t="s">
        <v>463</v>
      </c>
      <c r="S211" s="116" t="s">
        <v>531</v>
      </c>
      <c r="T211" s="116">
        <v>100</v>
      </c>
      <c r="U211" s="116">
        <v>100</v>
      </c>
      <c r="V211" s="116">
        <v>150</v>
      </c>
      <c r="W211" s="116">
        <v>150</v>
      </c>
    </row>
    <row r="212" spans="1:23" ht="50.1" customHeight="1" x14ac:dyDescent="0.2">
      <c r="A212" s="177"/>
      <c r="B212" s="177"/>
      <c r="C212" s="177"/>
      <c r="D212" s="177"/>
      <c r="E212" s="191"/>
      <c r="F212" s="177"/>
      <c r="G212" s="178"/>
      <c r="H212" s="186"/>
      <c r="I212" s="177"/>
      <c r="J212" s="177"/>
      <c r="K212" s="177"/>
      <c r="L212" s="177"/>
      <c r="M212" s="177"/>
      <c r="N212" s="177"/>
      <c r="O212" s="185"/>
      <c r="P212" s="177"/>
      <c r="Q212" s="177"/>
      <c r="R212" s="117"/>
      <c r="S212" s="118"/>
      <c r="T212" s="114"/>
      <c r="U212" s="112"/>
      <c r="V212" s="112"/>
      <c r="W212" s="112"/>
    </row>
    <row r="213" spans="1:23" ht="50.1" hidden="1" customHeight="1" x14ac:dyDescent="0.2">
      <c r="A213" s="177"/>
      <c r="B213" s="177" t="s">
        <v>254</v>
      </c>
      <c r="C213" s="177" t="s">
        <v>263</v>
      </c>
      <c r="D213" s="177"/>
      <c r="E213" s="191" t="s">
        <v>327</v>
      </c>
      <c r="F213" s="177"/>
      <c r="G213" s="178"/>
      <c r="H213" s="186"/>
      <c r="I213" s="177"/>
      <c r="J213" s="177"/>
      <c r="K213" s="177"/>
      <c r="L213" s="177"/>
      <c r="M213" s="177"/>
      <c r="N213" s="177"/>
      <c r="O213" s="185"/>
      <c r="P213" s="177"/>
      <c r="Q213" s="179"/>
      <c r="R213" s="117"/>
      <c r="S213" s="114"/>
      <c r="T213" s="114"/>
      <c r="U213" s="112"/>
      <c r="V213" s="112"/>
      <c r="W213" s="112"/>
    </row>
    <row r="214" spans="1:23" ht="50.1" hidden="1" customHeight="1" x14ac:dyDescent="0.2">
      <c r="A214" s="177"/>
      <c r="B214" s="177"/>
      <c r="C214" s="177"/>
      <c r="D214" s="177"/>
      <c r="E214" s="191"/>
      <c r="F214" s="177"/>
      <c r="G214" s="178"/>
      <c r="H214" s="186"/>
      <c r="I214" s="177"/>
      <c r="J214" s="177"/>
      <c r="K214" s="177"/>
      <c r="L214" s="177"/>
      <c r="M214" s="177"/>
      <c r="N214" s="177"/>
      <c r="O214" s="185"/>
      <c r="P214" s="177"/>
      <c r="Q214" s="180"/>
      <c r="R214" s="117"/>
      <c r="S214" s="114"/>
      <c r="T214" s="114"/>
      <c r="U214" s="112"/>
      <c r="V214" s="112"/>
      <c r="W214" s="112"/>
    </row>
    <row r="215" spans="1:23" ht="50.1" hidden="1" customHeight="1" x14ac:dyDescent="0.2">
      <c r="A215" s="177"/>
      <c r="B215" s="177"/>
      <c r="C215" s="177"/>
      <c r="D215" s="177"/>
      <c r="E215" s="191"/>
      <c r="F215" s="177"/>
      <c r="G215" s="178"/>
      <c r="H215" s="186"/>
      <c r="I215" s="177"/>
      <c r="J215" s="177"/>
      <c r="K215" s="177"/>
      <c r="L215" s="177"/>
      <c r="M215" s="177"/>
      <c r="N215" s="177"/>
      <c r="O215" s="185"/>
      <c r="P215" s="177"/>
      <c r="Q215" s="181"/>
      <c r="R215" s="117"/>
      <c r="S215" s="114"/>
      <c r="T215" s="114"/>
      <c r="U215" s="112"/>
      <c r="V215" s="112"/>
      <c r="W215" s="112"/>
    </row>
    <row r="216" spans="1:23" ht="50.1" hidden="1" customHeight="1" x14ac:dyDescent="0.2">
      <c r="A216" s="177"/>
      <c r="B216" s="177" t="s">
        <v>254</v>
      </c>
      <c r="C216" s="177" t="s">
        <v>263</v>
      </c>
      <c r="D216" s="177"/>
      <c r="E216" s="188" t="s">
        <v>328</v>
      </c>
      <c r="F216" s="177"/>
      <c r="G216" s="178"/>
      <c r="H216" s="186"/>
      <c r="I216" s="177"/>
      <c r="J216" s="177"/>
      <c r="K216" s="177"/>
      <c r="L216" s="177"/>
      <c r="M216" s="177"/>
      <c r="N216" s="175"/>
      <c r="O216" s="187"/>
      <c r="P216" s="175"/>
      <c r="Q216" s="182"/>
      <c r="R216" s="117"/>
      <c r="S216" s="114"/>
      <c r="T216" s="114"/>
      <c r="U216" s="112"/>
      <c r="V216" s="112"/>
      <c r="W216" s="112"/>
    </row>
    <row r="217" spans="1:23" ht="50.1" hidden="1" customHeight="1" x14ac:dyDescent="0.2">
      <c r="A217" s="177"/>
      <c r="B217" s="177"/>
      <c r="C217" s="177"/>
      <c r="D217" s="177"/>
      <c r="E217" s="189"/>
      <c r="F217" s="177"/>
      <c r="G217" s="178"/>
      <c r="H217" s="186"/>
      <c r="I217" s="177"/>
      <c r="J217" s="177"/>
      <c r="K217" s="177"/>
      <c r="L217" s="177"/>
      <c r="M217" s="177"/>
      <c r="N217" s="175"/>
      <c r="O217" s="187"/>
      <c r="P217" s="175"/>
      <c r="Q217" s="183"/>
      <c r="R217" s="117"/>
      <c r="S217" s="114"/>
      <c r="T217" s="114"/>
      <c r="U217" s="112"/>
      <c r="V217" s="112"/>
      <c r="W217" s="112"/>
    </row>
    <row r="218" spans="1:23" ht="50.1" hidden="1" customHeight="1" x14ac:dyDescent="0.2">
      <c r="A218" s="177"/>
      <c r="B218" s="177"/>
      <c r="C218" s="177"/>
      <c r="D218" s="177"/>
      <c r="E218" s="190"/>
      <c r="F218" s="177"/>
      <c r="G218" s="178"/>
      <c r="H218" s="186"/>
      <c r="I218" s="177"/>
      <c r="J218" s="177"/>
      <c r="K218" s="177"/>
      <c r="L218" s="177"/>
      <c r="M218" s="177"/>
      <c r="N218" s="175"/>
      <c r="O218" s="187"/>
      <c r="P218" s="175"/>
      <c r="Q218" s="184"/>
      <c r="R218" s="117"/>
      <c r="S218" s="114"/>
      <c r="T218" s="114"/>
      <c r="U218" s="112"/>
      <c r="V218" s="112"/>
      <c r="W218" s="112"/>
    </row>
    <row r="219" spans="1:23" ht="50.1" hidden="1" customHeight="1" x14ac:dyDescent="0.2">
      <c r="A219" s="177"/>
      <c r="B219" s="177" t="s">
        <v>254</v>
      </c>
      <c r="C219" s="177" t="s">
        <v>263</v>
      </c>
      <c r="D219" s="177"/>
      <c r="E219" s="191" t="s">
        <v>329</v>
      </c>
      <c r="F219" s="177"/>
      <c r="G219" s="178"/>
      <c r="H219" s="186"/>
      <c r="I219" s="177"/>
      <c r="J219" s="177"/>
      <c r="K219" s="177"/>
      <c r="L219" s="177"/>
      <c r="M219" s="177"/>
      <c r="N219" s="177"/>
      <c r="O219" s="185"/>
      <c r="P219" s="177"/>
      <c r="Q219" s="179"/>
      <c r="R219" s="117"/>
      <c r="S219" s="114"/>
      <c r="T219" s="114"/>
      <c r="U219" s="112"/>
      <c r="V219" s="112"/>
      <c r="W219" s="112"/>
    </row>
    <row r="220" spans="1:23" ht="50.1" hidden="1" customHeight="1" x14ac:dyDescent="0.2">
      <c r="A220" s="177"/>
      <c r="B220" s="177"/>
      <c r="C220" s="177"/>
      <c r="D220" s="177"/>
      <c r="E220" s="191"/>
      <c r="F220" s="177"/>
      <c r="G220" s="178"/>
      <c r="H220" s="186"/>
      <c r="I220" s="177"/>
      <c r="J220" s="177"/>
      <c r="K220" s="177"/>
      <c r="L220" s="177"/>
      <c r="M220" s="177"/>
      <c r="N220" s="177"/>
      <c r="O220" s="185"/>
      <c r="P220" s="177"/>
      <c r="Q220" s="180"/>
      <c r="R220" s="117"/>
      <c r="S220" s="114"/>
      <c r="T220" s="114"/>
      <c r="U220" s="112"/>
      <c r="V220" s="112"/>
      <c r="W220" s="112"/>
    </row>
    <row r="221" spans="1:23" ht="50.1" hidden="1" customHeight="1" x14ac:dyDescent="0.2">
      <c r="A221" s="177"/>
      <c r="B221" s="177"/>
      <c r="C221" s="177"/>
      <c r="D221" s="177"/>
      <c r="E221" s="191"/>
      <c r="F221" s="177"/>
      <c r="G221" s="178"/>
      <c r="H221" s="186"/>
      <c r="I221" s="177"/>
      <c r="J221" s="177"/>
      <c r="K221" s="177"/>
      <c r="L221" s="177"/>
      <c r="M221" s="177"/>
      <c r="N221" s="177"/>
      <c r="O221" s="185"/>
      <c r="P221" s="177"/>
      <c r="Q221" s="181"/>
      <c r="R221" s="117"/>
      <c r="S221" s="114"/>
      <c r="T221" s="114"/>
      <c r="U221" s="112"/>
      <c r="V221" s="112"/>
      <c r="W221" s="112"/>
    </row>
    <row r="222" spans="1:23" ht="50.1" hidden="1" customHeight="1" x14ac:dyDescent="0.2">
      <c r="A222" s="177"/>
      <c r="B222" s="177" t="s">
        <v>254</v>
      </c>
      <c r="C222" s="177" t="s">
        <v>263</v>
      </c>
      <c r="D222" s="177"/>
      <c r="E222" s="191" t="s">
        <v>330</v>
      </c>
      <c r="F222" s="177"/>
      <c r="G222" s="178"/>
      <c r="H222" s="186"/>
      <c r="I222" s="177"/>
      <c r="J222" s="177"/>
      <c r="K222" s="177"/>
      <c r="L222" s="177"/>
      <c r="M222" s="177"/>
      <c r="N222" s="177"/>
      <c r="O222" s="185"/>
      <c r="P222" s="177"/>
      <c r="Q222" s="179"/>
      <c r="R222" s="117"/>
      <c r="S222" s="114"/>
      <c r="T222" s="114"/>
      <c r="U222" s="112"/>
      <c r="V222" s="112"/>
      <c r="W222" s="112"/>
    </row>
    <row r="223" spans="1:23" ht="50.1" hidden="1" customHeight="1" x14ac:dyDescent="0.2">
      <c r="A223" s="177"/>
      <c r="B223" s="177"/>
      <c r="C223" s="177"/>
      <c r="D223" s="177"/>
      <c r="E223" s="191"/>
      <c r="F223" s="177"/>
      <c r="G223" s="178"/>
      <c r="H223" s="186"/>
      <c r="I223" s="177"/>
      <c r="J223" s="177"/>
      <c r="K223" s="177"/>
      <c r="L223" s="177"/>
      <c r="M223" s="177"/>
      <c r="N223" s="177"/>
      <c r="O223" s="185"/>
      <c r="P223" s="177"/>
      <c r="Q223" s="180"/>
      <c r="R223" s="117"/>
      <c r="S223" s="114"/>
      <c r="T223" s="114"/>
      <c r="U223" s="112"/>
      <c r="V223" s="112"/>
      <c r="W223" s="112"/>
    </row>
    <row r="224" spans="1:23" ht="50.1" hidden="1" customHeight="1" x14ac:dyDescent="0.2">
      <c r="A224" s="177"/>
      <c r="B224" s="177"/>
      <c r="C224" s="177"/>
      <c r="D224" s="177"/>
      <c r="E224" s="191"/>
      <c r="F224" s="177"/>
      <c r="G224" s="178"/>
      <c r="H224" s="186"/>
      <c r="I224" s="177"/>
      <c r="J224" s="177"/>
      <c r="K224" s="177"/>
      <c r="L224" s="177"/>
      <c r="M224" s="177"/>
      <c r="N224" s="177"/>
      <c r="O224" s="185"/>
      <c r="P224" s="177"/>
      <c r="Q224" s="181"/>
      <c r="R224" s="117"/>
      <c r="S224" s="114"/>
      <c r="T224" s="114"/>
      <c r="U224" s="112"/>
      <c r="V224" s="112"/>
      <c r="W224" s="112"/>
    </row>
    <row r="225" spans="1:23" ht="50.1" hidden="1" customHeight="1" x14ac:dyDescent="0.2">
      <c r="A225" s="177"/>
      <c r="B225" s="177" t="s">
        <v>254</v>
      </c>
      <c r="C225" s="177" t="s">
        <v>263</v>
      </c>
      <c r="D225" s="177"/>
      <c r="E225" s="191" t="s">
        <v>331</v>
      </c>
      <c r="F225" s="177"/>
      <c r="G225" s="178"/>
      <c r="H225" s="186"/>
      <c r="I225" s="177"/>
      <c r="J225" s="177"/>
      <c r="K225" s="177"/>
      <c r="L225" s="177"/>
      <c r="M225" s="177"/>
      <c r="N225" s="177"/>
      <c r="O225" s="185"/>
      <c r="P225" s="177"/>
      <c r="Q225" s="179"/>
      <c r="R225" s="117"/>
      <c r="S225" s="114"/>
      <c r="T225" s="114"/>
      <c r="U225" s="112"/>
      <c r="V225" s="112"/>
      <c r="W225" s="112"/>
    </row>
    <row r="226" spans="1:23" ht="50.1" hidden="1" customHeight="1" x14ac:dyDescent="0.2">
      <c r="A226" s="177"/>
      <c r="B226" s="177"/>
      <c r="C226" s="177"/>
      <c r="D226" s="177"/>
      <c r="E226" s="191"/>
      <c r="F226" s="177"/>
      <c r="G226" s="178"/>
      <c r="H226" s="186"/>
      <c r="I226" s="177"/>
      <c r="J226" s="177"/>
      <c r="K226" s="177"/>
      <c r="L226" s="177"/>
      <c r="M226" s="177"/>
      <c r="N226" s="177"/>
      <c r="O226" s="185"/>
      <c r="P226" s="177"/>
      <c r="Q226" s="180"/>
      <c r="R226" s="117"/>
      <c r="S226" s="114"/>
      <c r="T226" s="114"/>
      <c r="U226" s="112"/>
      <c r="V226" s="112"/>
      <c r="W226" s="112"/>
    </row>
    <row r="227" spans="1:23" ht="50.1" hidden="1" customHeight="1" x14ac:dyDescent="0.2">
      <c r="A227" s="177"/>
      <c r="B227" s="177"/>
      <c r="C227" s="177"/>
      <c r="D227" s="177"/>
      <c r="E227" s="191"/>
      <c r="F227" s="177"/>
      <c r="G227" s="178"/>
      <c r="H227" s="186"/>
      <c r="I227" s="177"/>
      <c r="J227" s="177"/>
      <c r="K227" s="177"/>
      <c r="L227" s="177"/>
      <c r="M227" s="177"/>
      <c r="N227" s="177"/>
      <c r="O227" s="185"/>
      <c r="P227" s="177"/>
      <c r="Q227" s="181"/>
      <c r="R227" s="117"/>
      <c r="S227" s="114"/>
      <c r="T227" s="114"/>
      <c r="U227" s="112"/>
      <c r="V227" s="112"/>
      <c r="W227" s="112"/>
    </row>
    <row r="228" spans="1:23" ht="50.1" customHeight="1" x14ac:dyDescent="0.2">
      <c r="A228" s="177">
        <v>26</v>
      </c>
      <c r="B228" s="177" t="s">
        <v>254</v>
      </c>
      <c r="C228" s="177" t="s">
        <v>264</v>
      </c>
      <c r="D228" s="177" t="s">
        <v>456</v>
      </c>
      <c r="E228" s="191" t="s">
        <v>332</v>
      </c>
      <c r="F228" s="177" t="s">
        <v>460</v>
      </c>
      <c r="G228" s="178">
        <v>1028000</v>
      </c>
      <c r="H228" s="186" t="s">
        <v>454</v>
      </c>
      <c r="I228" s="177" t="s">
        <v>364</v>
      </c>
      <c r="J228" s="177" t="s">
        <v>395</v>
      </c>
      <c r="K228" s="177" t="s">
        <v>373</v>
      </c>
      <c r="L228" s="177" t="s">
        <v>502</v>
      </c>
      <c r="M228" s="177" t="s">
        <v>396</v>
      </c>
      <c r="N228" s="177" t="s">
        <v>396</v>
      </c>
      <c r="O228" s="185" t="s">
        <v>461</v>
      </c>
      <c r="P228" s="176">
        <v>45748</v>
      </c>
      <c r="Q228" s="176">
        <v>45748</v>
      </c>
      <c r="R228" s="117" t="s">
        <v>462</v>
      </c>
      <c r="S228" s="116" t="s">
        <v>529</v>
      </c>
      <c r="T228" s="116">
        <v>4</v>
      </c>
      <c r="U228" s="116">
        <v>4</v>
      </c>
      <c r="V228" s="116">
        <v>4</v>
      </c>
      <c r="W228" s="116">
        <v>8</v>
      </c>
    </row>
    <row r="229" spans="1:23" ht="50.1" customHeight="1" x14ac:dyDescent="0.2">
      <c r="A229" s="177"/>
      <c r="B229" s="177"/>
      <c r="C229" s="177"/>
      <c r="D229" s="177"/>
      <c r="E229" s="191"/>
      <c r="F229" s="177"/>
      <c r="G229" s="178"/>
      <c r="H229" s="186"/>
      <c r="I229" s="177"/>
      <c r="J229" s="177"/>
      <c r="K229" s="177"/>
      <c r="L229" s="177"/>
      <c r="M229" s="177"/>
      <c r="N229" s="177"/>
      <c r="O229" s="185"/>
      <c r="P229" s="177"/>
      <c r="Q229" s="177"/>
      <c r="R229" s="114"/>
      <c r="S229" s="114"/>
      <c r="T229" s="114"/>
      <c r="U229" s="112"/>
      <c r="V229" s="112"/>
      <c r="W229" s="112"/>
    </row>
    <row r="230" spans="1:23" ht="50.1" customHeight="1" x14ac:dyDescent="0.2">
      <c r="A230" s="177"/>
      <c r="B230" s="177"/>
      <c r="C230" s="177"/>
      <c r="D230" s="177"/>
      <c r="E230" s="191"/>
      <c r="F230" s="177"/>
      <c r="G230" s="178"/>
      <c r="H230" s="186"/>
      <c r="I230" s="177"/>
      <c r="J230" s="177"/>
      <c r="K230" s="177"/>
      <c r="L230" s="177"/>
      <c r="M230" s="177"/>
      <c r="N230" s="177"/>
      <c r="O230" s="185"/>
      <c r="P230" s="177"/>
      <c r="Q230" s="177"/>
      <c r="R230" s="114"/>
      <c r="S230" s="114"/>
      <c r="T230" s="114"/>
      <c r="U230" s="112"/>
      <c r="V230" s="112"/>
      <c r="W230" s="112"/>
    </row>
    <row r="231" spans="1:23" ht="50.1" hidden="1" customHeight="1" x14ac:dyDescent="0.2">
      <c r="A231" s="177"/>
      <c r="B231" s="177" t="s">
        <v>254</v>
      </c>
      <c r="C231" s="177" t="s">
        <v>264</v>
      </c>
      <c r="D231" s="177"/>
      <c r="E231" s="199" t="s">
        <v>333</v>
      </c>
      <c r="F231" s="177"/>
      <c r="G231" s="178"/>
      <c r="H231" s="177"/>
      <c r="I231" s="177"/>
      <c r="J231" s="177"/>
      <c r="K231" s="177"/>
      <c r="L231" s="177"/>
      <c r="M231" s="177"/>
      <c r="N231" s="175"/>
      <c r="O231" s="175"/>
      <c r="P231" s="175"/>
      <c r="Q231" s="182"/>
      <c r="R231" s="102"/>
      <c r="S231" s="102"/>
      <c r="T231" s="102"/>
      <c r="U231" s="103"/>
      <c r="V231" s="103"/>
      <c r="W231" s="103"/>
    </row>
    <row r="232" spans="1:23" ht="50.1" hidden="1" customHeight="1" x14ac:dyDescent="0.2">
      <c r="A232" s="177"/>
      <c r="B232" s="177"/>
      <c r="C232" s="177"/>
      <c r="D232" s="177"/>
      <c r="E232" s="200"/>
      <c r="F232" s="177"/>
      <c r="G232" s="178"/>
      <c r="H232" s="177"/>
      <c r="I232" s="177"/>
      <c r="J232" s="177"/>
      <c r="K232" s="177"/>
      <c r="L232" s="177"/>
      <c r="M232" s="177"/>
      <c r="N232" s="175"/>
      <c r="O232" s="175"/>
      <c r="P232" s="175"/>
      <c r="Q232" s="183"/>
      <c r="R232" s="102"/>
      <c r="S232" s="102"/>
      <c r="T232" s="102"/>
      <c r="U232" s="103"/>
      <c r="V232" s="103"/>
      <c r="W232" s="103"/>
    </row>
    <row r="233" spans="1:23" ht="50.1" hidden="1" customHeight="1" x14ac:dyDescent="0.2">
      <c r="A233" s="177"/>
      <c r="B233" s="177"/>
      <c r="C233" s="177"/>
      <c r="D233" s="177"/>
      <c r="E233" s="201"/>
      <c r="F233" s="177"/>
      <c r="G233" s="178"/>
      <c r="H233" s="177"/>
      <c r="I233" s="177"/>
      <c r="J233" s="177"/>
      <c r="K233" s="177"/>
      <c r="L233" s="177"/>
      <c r="M233" s="177"/>
      <c r="N233" s="175"/>
      <c r="O233" s="175"/>
      <c r="P233" s="175"/>
      <c r="Q233" s="184"/>
      <c r="R233" s="102"/>
      <c r="S233" s="102"/>
      <c r="T233" s="102"/>
      <c r="U233" s="103"/>
      <c r="V233" s="103"/>
      <c r="W233" s="103"/>
    </row>
    <row r="234" spans="1:23" ht="50.1" hidden="1" customHeight="1" x14ac:dyDescent="0.2">
      <c r="A234" s="177"/>
      <c r="B234" s="177" t="s">
        <v>254</v>
      </c>
      <c r="C234" s="177" t="s">
        <v>265</v>
      </c>
      <c r="D234" s="177"/>
      <c r="E234" s="202" t="s">
        <v>334</v>
      </c>
      <c r="F234" s="177"/>
      <c r="G234" s="178"/>
      <c r="H234" s="177"/>
      <c r="I234" s="177"/>
      <c r="J234" s="177"/>
      <c r="K234" s="177"/>
      <c r="L234" s="177"/>
      <c r="M234" s="177"/>
      <c r="N234" s="177"/>
      <c r="O234" s="177"/>
      <c r="P234" s="177"/>
      <c r="Q234" s="179"/>
      <c r="R234" s="102"/>
      <c r="S234" s="102"/>
      <c r="T234" s="102"/>
      <c r="U234" s="103"/>
      <c r="V234" s="103"/>
      <c r="W234" s="103"/>
    </row>
    <row r="235" spans="1:23" ht="50.1" hidden="1" customHeight="1" x14ac:dyDescent="0.2">
      <c r="A235" s="177"/>
      <c r="B235" s="177"/>
      <c r="C235" s="177"/>
      <c r="D235" s="177"/>
      <c r="E235" s="202"/>
      <c r="F235" s="177"/>
      <c r="G235" s="178"/>
      <c r="H235" s="177"/>
      <c r="I235" s="177"/>
      <c r="J235" s="177"/>
      <c r="K235" s="177"/>
      <c r="L235" s="177"/>
      <c r="M235" s="177"/>
      <c r="N235" s="177"/>
      <c r="O235" s="177"/>
      <c r="P235" s="177"/>
      <c r="Q235" s="180"/>
      <c r="R235" s="102"/>
      <c r="S235" s="102"/>
      <c r="T235" s="102"/>
      <c r="U235" s="103"/>
      <c r="V235" s="103"/>
      <c r="W235" s="103"/>
    </row>
    <row r="236" spans="1:23" ht="50.1" hidden="1" customHeight="1" x14ac:dyDescent="0.2">
      <c r="A236" s="177"/>
      <c r="B236" s="177"/>
      <c r="C236" s="177"/>
      <c r="D236" s="177"/>
      <c r="E236" s="202"/>
      <c r="F236" s="177"/>
      <c r="G236" s="178"/>
      <c r="H236" s="177"/>
      <c r="I236" s="177"/>
      <c r="J236" s="177"/>
      <c r="K236" s="177"/>
      <c r="L236" s="177"/>
      <c r="M236" s="177"/>
      <c r="N236" s="177"/>
      <c r="O236" s="177"/>
      <c r="P236" s="177"/>
      <c r="Q236" s="181"/>
      <c r="R236" s="102"/>
      <c r="S236" s="102"/>
      <c r="T236" s="102"/>
      <c r="U236" s="103"/>
      <c r="V236" s="103"/>
      <c r="W236" s="103"/>
    </row>
    <row r="237" spans="1:23" ht="50.1" hidden="1" customHeight="1" x14ac:dyDescent="0.2">
      <c r="A237" s="177"/>
      <c r="B237" s="177" t="s">
        <v>254</v>
      </c>
      <c r="C237" s="177" t="s">
        <v>265</v>
      </c>
      <c r="D237" s="177"/>
      <c r="E237" s="202" t="s">
        <v>335</v>
      </c>
      <c r="F237" s="177"/>
      <c r="G237" s="178"/>
      <c r="H237" s="177"/>
      <c r="I237" s="177"/>
      <c r="J237" s="177"/>
      <c r="K237" s="177"/>
      <c r="L237" s="177"/>
      <c r="M237" s="177"/>
      <c r="N237" s="177"/>
      <c r="O237" s="177"/>
      <c r="P237" s="177"/>
      <c r="Q237" s="179"/>
      <c r="R237" s="102"/>
      <c r="S237" s="102"/>
      <c r="T237" s="102"/>
      <c r="U237" s="103"/>
      <c r="V237" s="103"/>
      <c r="W237" s="103"/>
    </row>
    <row r="238" spans="1:23" ht="50.1" hidden="1" customHeight="1" x14ac:dyDescent="0.2">
      <c r="A238" s="177"/>
      <c r="B238" s="177"/>
      <c r="C238" s="177"/>
      <c r="D238" s="177"/>
      <c r="E238" s="202"/>
      <c r="F238" s="177"/>
      <c r="G238" s="178"/>
      <c r="H238" s="177"/>
      <c r="I238" s="177"/>
      <c r="J238" s="177"/>
      <c r="K238" s="177"/>
      <c r="L238" s="177"/>
      <c r="M238" s="177"/>
      <c r="N238" s="177"/>
      <c r="O238" s="177"/>
      <c r="P238" s="177"/>
      <c r="Q238" s="180"/>
      <c r="R238" s="102"/>
      <c r="S238" s="102"/>
      <c r="T238" s="102"/>
      <c r="U238" s="103"/>
      <c r="V238" s="103"/>
      <c r="W238" s="103"/>
    </row>
    <row r="239" spans="1:23" ht="50.1" hidden="1" customHeight="1" x14ac:dyDescent="0.2">
      <c r="A239" s="177"/>
      <c r="B239" s="177"/>
      <c r="C239" s="177"/>
      <c r="D239" s="177"/>
      <c r="E239" s="202"/>
      <c r="F239" s="177"/>
      <c r="G239" s="178"/>
      <c r="H239" s="177"/>
      <c r="I239" s="177"/>
      <c r="J239" s="177"/>
      <c r="K239" s="177"/>
      <c r="L239" s="177"/>
      <c r="M239" s="177"/>
      <c r="N239" s="177"/>
      <c r="O239" s="177"/>
      <c r="P239" s="177"/>
      <c r="Q239" s="181"/>
      <c r="R239" s="102"/>
      <c r="S239" s="102"/>
      <c r="T239" s="102"/>
      <c r="U239" s="103"/>
      <c r="V239" s="103"/>
      <c r="W239" s="103"/>
    </row>
    <row r="240" spans="1:23" ht="50.1" hidden="1" customHeight="1" x14ac:dyDescent="0.2">
      <c r="A240" s="177"/>
      <c r="B240" s="177" t="s">
        <v>254</v>
      </c>
      <c r="C240" s="177" t="s">
        <v>265</v>
      </c>
      <c r="D240" s="177"/>
      <c r="E240" s="202" t="s">
        <v>336</v>
      </c>
      <c r="F240" s="177"/>
      <c r="G240" s="178"/>
      <c r="H240" s="177"/>
      <c r="I240" s="177"/>
      <c r="J240" s="177"/>
      <c r="K240" s="177"/>
      <c r="L240" s="177"/>
      <c r="M240" s="177"/>
      <c r="N240" s="177"/>
      <c r="O240" s="177"/>
      <c r="P240" s="177"/>
      <c r="Q240" s="179"/>
      <c r="R240" s="102"/>
      <c r="S240" s="102"/>
      <c r="T240" s="102"/>
      <c r="U240" s="103"/>
      <c r="V240" s="103"/>
      <c r="W240" s="103"/>
    </row>
    <row r="241" spans="1:23" ht="50.1" hidden="1" customHeight="1" x14ac:dyDescent="0.2">
      <c r="A241" s="177"/>
      <c r="B241" s="177"/>
      <c r="C241" s="177"/>
      <c r="D241" s="177"/>
      <c r="E241" s="202"/>
      <c r="F241" s="177"/>
      <c r="G241" s="178"/>
      <c r="H241" s="177"/>
      <c r="I241" s="177"/>
      <c r="J241" s="177"/>
      <c r="K241" s="177"/>
      <c r="L241" s="177"/>
      <c r="M241" s="177"/>
      <c r="N241" s="177"/>
      <c r="O241" s="177"/>
      <c r="P241" s="177"/>
      <c r="Q241" s="180"/>
      <c r="R241" s="102"/>
      <c r="S241" s="102"/>
      <c r="T241" s="102"/>
      <c r="U241" s="103"/>
      <c r="V241" s="103"/>
      <c r="W241" s="103"/>
    </row>
    <row r="242" spans="1:23" ht="50.1" hidden="1" customHeight="1" x14ac:dyDescent="0.2">
      <c r="A242" s="177"/>
      <c r="B242" s="177"/>
      <c r="C242" s="177"/>
      <c r="D242" s="177"/>
      <c r="E242" s="202"/>
      <c r="F242" s="177"/>
      <c r="G242" s="178"/>
      <c r="H242" s="177"/>
      <c r="I242" s="177"/>
      <c r="J242" s="177"/>
      <c r="K242" s="177"/>
      <c r="L242" s="177"/>
      <c r="M242" s="177"/>
      <c r="N242" s="177"/>
      <c r="O242" s="177"/>
      <c r="P242" s="177"/>
      <c r="Q242" s="181"/>
      <c r="R242" s="102"/>
      <c r="S242" s="102"/>
      <c r="T242" s="102"/>
      <c r="U242" s="103"/>
      <c r="V242" s="103"/>
      <c r="W242" s="103"/>
    </row>
    <row r="243" spans="1:23" ht="50.1" hidden="1" customHeight="1" x14ac:dyDescent="0.2">
      <c r="A243" s="177"/>
      <c r="B243" s="177" t="s">
        <v>254</v>
      </c>
      <c r="C243" s="177" t="s">
        <v>266</v>
      </c>
      <c r="D243" s="177"/>
      <c r="E243" s="185" t="s">
        <v>337</v>
      </c>
      <c r="F243" s="177"/>
      <c r="G243" s="178"/>
      <c r="H243" s="177"/>
      <c r="I243" s="177"/>
      <c r="J243" s="177"/>
      <c r="K243" s="177"/>
      <c r="L243" s="177"/>
      <c r="M243" s="177"/>
      <c r="N243" s="177"/>
      <c r="O243" s="177"/>
      <c r="P243" s="177"/>
      <c r="Q243" s="179"/>
      <c r="R243" s="102"/>
      <c r="S243" s="102"/>
      <c r="T243" s="102"/>
      <c r="U243" s="103"/>
      <c r="V243" s="103"/>
      <c r="W243" s="103"/>
    </row>
    <row r="244" spans="1:23" ht="50.1" hidden="1" customHeight="1" x14ac:dyDescent="0.2">
      <c r="A244" s="177"/>
      <c r="B244" s="177"/>
      <c r="C244" s="177"/>
      <c r="D244" s="177"/>
      <c r="E244" s="185"/>
      <c r="F244" s="177"/>
      <c r="G244" s="178"/>
      <c r="H244" s="177"/>
      <c r="I244" s="177"/>
      <c r="J244" s="177"/>
      <c r="K244" s="177"/>
      <c r="L244" s="177"/>
      <c r="M244" s="177"/>
      <c r="N244" s="177"/>
      <c r="O244" s="177"/>
      <c r="P244" s="177"/>
      <c r="Q244" s="180"/>
      <c r="R244" s="102"/>
      <c r="S244" s="102"/>
      <c r="T244" s="102"/>
      <c r="U244" s="103"/>
      <c r="V244" s="103"/>
      <c r="W244" s="103"/>
    </row>
    <row r="245" spans="1:23" ht="50.1" hidden="1" customHeight="1" x14ac:dyDescent="0.2">
      <c r="A245" s="177"/>
      <c r="B245" s="177"/>
      <c r="C245" s="177"/>
      <c r="D245" s="177"/>
      <c r="E245" s="185"/>
      <c r="F245" s="177"/>
      <c r="G245" s="178"/>
      <c r="H245" s="177"/>
      <c r="I245" s="177"/>
      <c r="J245" s="177"/>
      <c r="K245" s="177"/>
      <c r="L245" s="177"/>
      <c r="M245" s="177"/>
      <c r="N245" s="177"/>
      <c r="O245" s="177"/>
      <c r="P245" s="177"/>
      <c r="Q245" s="181"/>
      <c r="R245" s="102"/>
      <c r="S245" s="102"/>
      <c r="T245" s="102"/>
      <c r="U245" s="103"/>
      <c r="V245" s="103"/>
      <c r="W245" s="103"/>
    </row>
    <row r="246" spans="1:23" ht="50.1" hidden="1" customHeight="1" x14ac:dyDescent="0.2">
      <c r="A246" s="177"/>
      <c r="B246" s="177" t="s">
        <v>254</v>
      </c>
      <c r="C246" s="177" t="s">
        <v>266</v>
      </c>
      <c r="D246" s="177"/>
      <c r="E246" s="199" t="s">
        <v>338</v>
      </c>
      <c r="F246" s="177"/>
      <c r="G246" s="178"/>
      <c r="H246" s="177"/>
      <c r="I246" s="177"/>
      <c r="J246" s="177"/>
      <c r="K246" s="177"/>
      <c r="L246" s="177"/>
      <c r="M246" s="177"/>
      <c r="N246" s="175"/>
      <c r="O246" s="175"/>
      <c r="P246" s="175"/>
      <c r="Q246" s="182"/>
      <c r="R246" s="102"/>
      <c r="S246" s="102"/>
      <c r="T246" s="102"/>
      <c r="U246" s="103"/>
      <c r="V246" s="103"/>
      <c r="W246" s="103"/>
    </row>
    <row r="247" spans="1:23" ht="50.1" hidden="1" customHeight="1" x14ac:dyDescent="0.2">
      <c r="A247" s="177"/>
      <c r="B247" s="177"/>
      <c r="C247" s="177"/>
      <c r="D247" s="177"/>
      <c r="E247" s="200"/>
      <c r="F247" s="177"/>
      <c r="G247" s="178"/>
      <c r="H247" s="177"/>
      <c r="I247" s="177"/>
      <c r="J247" s="177"/>
      <c r="K247" s="177"/>
      <c r="L247" s="177"/>
      <c r="M247" s="177"/>
      <c r="N247" s="175"/>
      <c r="O247" s="175"/>
      <c r="P247" s="175"/>
      <c r="Q247" s="183"/>
      <c r="R247" s="102"/>
      <c r="S247" s="102"/>
      <c r="T247" s="102"/>
      <c r="U247" s="103"/>
      <c r="V247" s="103"/>
      <c r="W247" s="103"/>
    </row>
    <row r="248" spans="1:23" ht="50.1" hidden="1" customHeight="1" x14ac:dyDescent="0.2">
      <c r="A248" s="177"/>
      <c r="B248" s="177"/>
      <c r="C248" s="177"/>
      <c r="D248" s="177"/>
      <c r="E248" s="201"/>
      <c r="F248" s="177"/>
      <c r="G248" s="178"/>
      <c r="H248" s="177"/>
      <c r="I248" s="177"/>
      <c r="J248" s="177"/>
      <c r="K248" s="177"/>
      <c r="L248" s="177"/>
      <c r="M248" s="177"/>
      <c r="N248" s="175"/>
      <c r="O248" s="175"/>
      <c r="P248" s="175"/>
      <c r="Q248" s="184"/>
      <c r="R248" s="102"/>
      <c r="S248" s="102"/>
      <c r="T248" s="102"/>
      <c r="U248" s="103"/>
      <c r="V248" s="103"/>
      <c r="W248" s="103"/>
    </row>
    <row r="249" spans="1:23" ht="50.1" hidden="1" customHeight="1" x14ac:dyDescent="0.2">
      <c r="A249" s="177"/>
      <c r="B249" s="177" t="s">
        <v>254</v>
      </c>
      <c r="C249" s="177" t="s">
        <v>266</v>
      </c>
      <c r="D249" s="177"/>
      <c r="E249" s="185" t="s">
        <v>339</v>
      </c>
      <c r="F249" s="177"/>
      <c r="G249" s="178"/>
      <c r="H249" s="177"/>
      <c r="I249" s="177"/>
      <c r="J249" s="177"/>
      <c r="K249" s="177"/>
      <c r="L249" s="177"/>
      <c r="M249" s="177"/>
      <c r="N249" s="177"/>
      <c r="O249" s="177"/>
      <c r="P249" s="177"/>
      <c r="Q249" s="179"/>
      <c r="R249" s="102"/>
      <c r="S249" s="102"/>
      <c r="T249" s="102"/>
      <c r="U249" s="103"/>
      <c r="V249" s="103"/>
      <c r="W249" s="103"/>
    </row>
    <row r="250" spans="1:23" ht="50.1" hidden="1" customHeight="1" x14ac:dyDescent="0.2">
      <c r="A250" s="177"/>
      <c r="B250" s="177"/>
      <c r="C250" s="177"/>
      <c r="D250" s="177"/>
      <c r="E250" s="185"/>
      <c r="F250" s="177"/>
      <c r="G250" s="178"/>
      <c r="H250" s="177"/>
      <c r="I250" s="177"/>
      <c r="J250" s="177"/>
      <c r="K250" s="177"/>
      <c r="L250" s="177"/>
      <c r="M250" s="177"/>
      <c r="N250" s="177"/>
      <c r="O250" s="177"/>
      <c r="P250" s="177"/>
      <c r="Q250" s="180"/>
      <c r="R250" s="102"/>
      <c r="S250" s="102"/>
      <c r="T250" s="102"/>
      <c r="U250" s="103"/>
      <c r="V250" s="103"/>
      <c r="W250" s="103"/>
    </row>
    <row r="251" spans="1:23" ht="50.1" hidden="1" customHeight="1" x14ac:dyDescent="0.2">
      <c r="A251" s="177"/>
      <c r="B251" s="177"/>
      <c r="C251" s="177"/>
      <c r="D251" s="177"/>
      <c r="E251" s="185"/>
      <c r="F251" s="177"/>
      <c r="G251" s="178"/>
      <c r="H251" s="177"/>
      <c r="I251" s="177"/>
      <c r="J251" s="177"/>
      <c r="K251" s="177"/>
      <c r="L251" s="177"/>
      <c r="M251" s="177"/>
      <c r="N251" s="177"/>
      <c r="O251" s="177"/>
      <c r="P251" s="177"/>
      <c r="Q251" s="181"/>
      <c r="R251" s="102"/>
      <c r="S251" s="102"/>
      <c r="T251" s="102"/>
      <c r="U251" s="103"/>
      <c r="V251" s="103"/>
      <c r="W251" s="103"/>
    </row>
    <row r="252" spans="1:23" ht="50.1" hidden="1" customHeight="1" x14ac:dyDescent="0.2">
      <c r="A252" s="177"/>
      <c r="B252" s="177" t="s">
        <v>254</v>
      </c>
      <c r="C252" s="177" t="s">
        <v>266</v>
      </c>
      <c r="D252" s="177"/>
      <c r="E252" s="185" t="s">
        <v>340</v>
      </c>
      <c r="F252" s="177"/>
      <c r="G252" s="178"/>
      <c r="H252" s="177"/>
      <c r="I252" s="177"/>
      <c r="J252" s="177"/>
      <c r="K252" s="177"/>
      <c r="L252" s="177"/>
      <c r="M252" s="177"/>
      <c r="N252" s="177"/>
      <c r="O252" s="177"/>
      <c r="P252" s="177"/>
      <c r="Q252" s="179"/>
      <c r="R252" s="102"/>
      <c r="S252" s="102"/>
      <c r="T252" s="102"/>
      <c r="U252" s="103"/>
      <c r="V252" s="103"/>
      <c r="W252" s="103"/>
    </row>
    <row r="253" spans="1:23" ht="50.1" hidden="1" customHeight="1" x14ac:dyDescent="0.2">
      <c r="A253" s="177"/>
      <c r="B253" s="177"/>
      <c r="C253" s="177"/>
      <c r="D253" s="177"/>
      <c r="E253" s="185"/>
      <c r="F253" s="177"/>
      <c r="G253" s="178"/>
      <c r="H253" s="177"/>
      <c r="I253" s="177"/>
      <c r="J253" s="177"/>
      <c r="K253" s="177"/>
      <c r="L253" s="177"/>
      <c r="M253" s="177"/>
      <c r="N253" s="177"/>
      <c r="O253" s="177"/>
      <c r="P253" s="177"/>
      <c r="Q253" s="180"/>
      <c r="R253" s="102"/>
      <c r="S253" s="102"/>
      <c r="T253" s="102"/>
      <c r="U253" s="103"/>
      <c r="V253" s="103"/>
      <c r="W253" s="103"/>
    </row>
    <row r="254" spans="1:23" ht="50.1" hidden="1" customHeight="1" x14ac:dyDescent="0.2">
      <c r="A254" s="177"/>
      <c r="B254" s="177"/>
      <c r="C254" s="177"/>
      <c r="D254" s="177"/>
      <c r="E254" s="185"/>
      <c r="F254" s="177"/>
      <c r="G254" s="178"/>
      <c r="H254" s="177"/>
      <c r="I254" s="177"/>
      <c r="J254" s="177"/>
      <c r="K254" s="177"/>
      <c r="L254" s="177"/>
      <c r="M254" s="177"/>
      <c r="N254" s="177"/>
      <c r="O254" s="177"/>
      <c r="P254" s="177"/>
      <c r="Q254" s="181"/>
      <c r="R254" s="102"/>
      <c r="S254" s="102"/>
      <c r="T254" s="102"/>
      <c r="U254" s="103"/>
      <c r="V254" s="103"/>
      <c r="W254" s="103"/>
    </row>
    <row r="255" spans="1:23" ht="50.1" hidden="1" customHeight="1" x14ac:dyDescent="0.2">
      <c r="A255" s="177"/>
      <c r="B255" s="177" t="s">
        <v>254</v>
      </c>
      <c r="C255" s="177" t="s">
        <v>266</v>
      </c>
      <c r="D255" s="177"/>
      <c r="E255" s="185" t="s">
        <v>341</v>
      </c>
      <c r="F255" s="177"/>
      <c r="G255" s="178"/>
      <c r="H255" s="177"/>
      <c r="I255" s="177"/>
      <c r="J255" s="177"/>
      <c r="K255" s="177"/>
      <c r="L255" s="177"/>
      <c r="M255" s="177"/>
      <c r="N255" s="177"/>
      <c r="O255" s="177"/>
      <c r="P255" s="177"/>
      <c r="Q255" s="179"/>
      <c r="R255" s="102"/>
      <c r="S255" s="102"/>
      <c r="T255" s="102"/>
      <c r="U255" s="103"/>
      <c r="V255" s="103"/>
      <c r="W255" s="103"/>
    </row>
    <row r="256" spans="1:23" ht="50.1" hidden="1" customHeight="1" x14ac:dyDescent="0.2">
      <c r="A256" s="177"/>
      <c r="B256" s="177"/>
      <c r="C256" s="177"/>
      <c r="D256" s="177"/>
      <c r="E256" s="185"/>
      <c r="F256" s="177"/>
      <c r="G256" s="178"/>
      <c r="H256" s="177"/>
      <c r="I256" s="177"/>
      <c r="J256" s="177"/>
      <c r="K256" s="177"/>
      <c r="L256" s="177"/>
      <c r="M256" s="177"/>
      <c r="N256" s="177"/>
      <c r="O256" s="177"/>
      <c r="P256" s="177"/>
      <c r="Q256" s="180"/>
      <c r="R256" s="102"/>
      <c r="S256" s="102"/>
      <c r="T256" s="102"/>
      <c r="U256" s="103"/>
      <c r="V256" s="103"/>
      <c r="W256" s="103"/>
    </row>
    <row r="257" spans="1:23" ht="50.1" hidden="1" customHeight="1" x14ac:dyDescent="0.2">
      <c r="A257" s="177"/>
      <c r="B257" s="177"/>
      <c r="C257" s="177"/>
      <c r="D257" s="177"/>
      <c r="E257" s="185"/>
      <c r="F257" s="177"/>
      <c r="G257" s="178"/>
      <c r="H257" s="177"/>
      <c r="I257" s="177"/>
      <c r="J257" s="177"/>
      <c r="K257" s="177"/>
      <c r="L257" s="177"/>
      <c r="M257" s="177"/>
      <c r="N257" s="177"/>
      <c r="O257" s="177"/>
      <c r="P257" s="177"/>
      <c r="Q257" s="181"/>
      <c r="R257" s="102"/>
      <c r="S257" s="102"/>
      <c r="T257" s="102"/>
      <c r="U257" s="103"/>
      <c r="V257" s="103"/>
      <c r="W257" s="103"/>
    </row>
    <row r="258" spans="1:23" ht="50.1" hidden="1" customHeight="1" x14ac:dyDescent="0.2">
      <c r="A258" s="177"/>
      <c r="B258" s="177" t="s">
        <v>254</v>
      </c>
      <c r="C258" s="177" t="s">
        <v>266</v>
      </c>
      <c r="D258" s="177"/>
      <c r="E258" s="185" t="s">
        <v>342</v>
      </c>
      <c r="F258" s="177"/>
      <c r="G258" s="178"/>
      <c r="H258" s="177"/>
      <c r="I258" s="177"/>
      <c r="J258" s="177"/>
      <c r="K258" s="177"/>
      <c r="L258" s="177"/>
      <c r="M258" s="177"/>
      <c r="N258" s="177"/>
      <c r="O258" s="177"/>
      <c r="P258" s="177"/>
      <c r="Q258" s="179"/>
      <c r="R258" s="102"/>
      <c r="S258" s="102"/>
      <c r="T258" s="102"/>
      <c r="U258" s="103"/>
      <c r="V258" s="103"/>
      <c r="W258" s="103"/>
    </row>
    <row r="259" spans="1:23" ht="50.1" hidden="1" customHeight="1" x14ac:dyDescent="0.2">
      <c r="A259" s="177"/>
      <c r="B259" s="177"/>
      <c r="C259" s="177"/>
      <c r="D259" s="177"/>
      <c r="E259" s="185"/>
      <c r="F259" s="177"/>
      <c r="G259" s="178"/>
      <c r="H259" s="177"/>
      <c r="I259" s="177"/>
      <c r="J259" s="177"/>
      <c r="K259" s="177"/>
      <c r="L259" s="177"/>
      <c r="M259" s="177"/>
      <c r="N259" s="177"/>
      <c r="O259" s="177"/>
      <c r="P259" s="177"/>
      <c r="Q259" s="180"/>
      <c r="R259" s="102"/>
      <c r="S259" s="102"/>
      <c r="T259" s="102"/>
      <c r="U259" s="103"/>
      <c r="V259" s="103"/>
      <c r="W259" s="103"/>
    </row>
    <row r="260" spans="1:23" ht="50.1" hidden="1" customHeight="1" x14ac:dyDescent="0.2">
      <c r="A260" s="177"/>
      <c r="B260" s="177"/>
      <c r="C260" s="177"/>
      <c r="D260" s="177"/>
      <c r="E260" s="185"/>
      <c r="F260" s="177"/>
      <c r="G260" s="178"/>
      <c r="H260" s="177"/>
      <c r="I260" s="177"/>
      <c r="J260" s="177"/>
      <c r="K260" s="177"/>
      <c r="L260" s="177"/>
      <c r="M260" s="177"/>
      <c r="N260" s="177"/>
      <c r="O260" s="177"/>
      <c r="P260" s="177"/>
      <c r="Q260" s="181"/>
      <c r="R260" s="102"/>
      <c r="S260" s="102"/>
      <c r="T260" s="102"/>
      <c r="U260" s="103"/>
      <c r="V260" s="103"/>
      <c r="W260" s="103"/>
    </row>
    <row r="261" spans="1:23" ht="50.1" hidden="1" customHeight="1" x14ac:dyDescent="0.2">
      <c r="A261" s="177"/>
      <c r="B261" s="177"/>
      <c r="C261" s="177"/>
      <c r="D261" s="177"/>
      <c r="E261" s="179"/>
      <c r="F261" s="177"/>
      <c r="G261" s="178"/>
      <c r="H261" s="177"/>
      <c r="I261" s="177"/>
      <c r="J261" s="177"/>
      <c r="K261" s="177"/>
      <c r="L261" s="177"/>
      <c r="M261" s="177"/>
      <c r="N261" s="175"/>
      <c r="O261" s="175"/>
      <c r="P261" s="176"/>
      <c r="Q261" s="176"/>
      <c r="R261" s="102"/>
      <c r="S261" s="102"/>
      <c r="T261" s="102"/>
      <c r="U261" s="103"/>
      <c r="V261" s="103"/>
      <c r="W261" s="103"/>
    </row>
    <row r="262" spans="1:23" ht="24.95" hidden="1" customHeight="1" x14ac:dyDescent="0.2">
      <c r="A262" s="177"/>
      <c r="B262" s="177"/>
      <c r="C262" s="177"/>
      <c r="D262" s="177"/>
      <c r="E262" s="180"/>
      <c r="F262" s="177"/>
      <c r="G262" s="178"/>
      <c r="H262" s="177"/>
      <c r="I262" s="177"/>
      <c r="J262" s="177"/>
      <c r="K262" s="177"/>
      <c r="L262" s="177"/>
      <c r="M262" s="177"/>
      <c r="N262" s="175"/>
      <c r="O262" s="175"/>
      <c r="P262" s="177"/>
      <c r="Q262" s="177"/>
      <c r="R262" s="102"/>
      <c r="S262" s="102"/>
      <c r="T262" s="102"/>
      <c r="U262" s="103"/>
      <c r="V262" s="103"/>
      <c r="W262" s="103"/>
    </row>
    <row r="263" spans="1:23" ht="24.95" hidden="1" customHeight="1" x14ac:dyDescent="0.2">
      <c r="A263" s="177"/>
      <c r="B263" s="177"/>
      <c r="C263" s="177"/>
      <c r="D263" s="177"/>
      <c r="E263" s="181"/>
      <c r="F263" s="177"/>
      <c r="G263" s="178"/>
      <c r="H263" s="177"/>
      <c r="I263" s="177"/>
      <c r="J263" s="177"/>
      <c r="K263" s="177"/>
      <c r="L263" s="177"/>
      <c r="M263" s="177"/>
      <c r="N263" s="175"/>
      <c r="O263" s="175"/>
      <c r="P263" s="177"/>
      <c r="Q263" s="177"/>
      <c r="R263" s="102"/>
      <c r="S263" s="102"/>
      <c r="T263" s="102"/>
      <c r="U263" s="103"/>
      <c r="V263" s="103"/>
      <c r="W263" s="103"/>
    </row>
    <row r="266" spans="1:23" x14ac:dyDescent="0.2">
      <c r="H266" s="67"/>
    </row>
    <row r="287" spans="8:8" x14ac:dyDescent="0.2">
      <c r="H287" s="109"/>
    </row>
    <row r="295" spans="8:8" x14ac:dyDescent="0.2">
      <c r="H295" s="67"/>
    </row>
  </sheetData>
  <autoFilter ref="A5:W260" xr:uid="{00000000-0001-0000-0400-000000000000}"/>
  <mergeCells count="1470">
    <mergeCell ref="B9:B11"/>
    <mergeCell ref="F15:F17"/>
    <mergeCell ref="C12:C14"/>
    <mergeCell ref="K9:K11"/>
    <mergeCell ref="N9:N11"/>
    <mergeCell ref="L9:L11"/>
    <mergeCell ref="M9:M11"/>
    <mergeCell ref="G15:G17"/>
    <mergeCell ref="H15:H17"/>
    <mergeCell ref="I9:I11"/>
    <mergeCell ref="J12:J14"/>
    <mergeCell ref="J15:J17"/>
    <mergeCell ref="G12:G14"/>
    <mergeCell ref="I12:I14"/>
    <mergeCell ref="I15:I17"/>
    <mergeCell ref="H12:H14"/>
    <mergeCell ref="A18:A20"/>
    <mergeCell ref="E9:E11"/>
    <mergeCell ref="A9:A11"/>
    <mergeCell ref="E12:E14"/>
    <mergeCell ref="A12:A14"/>
    <mergeCell ref="E15:E17"/>
    <mergeCell ref="A15:A17"/>
    <mergeCell ref="D12:D14"/>
    <mergeCell ref="D15:D17"/>
    <mergeCell ref="C15:C17"/>
    <mergeCell ref="B15:B17"/>
    <mergeCell ref="B18:B20"/>
    <mergeCell ref="C18:C20"/>
    <mergeCell ref="D18:D20"/>
    <mergeCell ref="E18:E20"/>
    <mergeCell ref="B12:B14"/>
    <mergeCell ref="C9:C11"/>
    <mergeCell ref="E6:E8"/>
    <mergeCell ref="P12:P14"/>
    <mergeCell ref="K18:K20"/>
    <mergeCell ref="L18:L20"/>
    <mergeCell ref="M18:M20"/>
    <mergeCell ref="N18:N20"/>
    <mergeCell ref="O18:O20"/>
    <mergeCell ref="N12:N14"/>
    <mergeCell ref="O12:O14"/>
    <mergeCell ref="K12:K14"/>
    <mergeCell ref="L12:L14"/>
    <mergeCell ref="M12:M14"/>
    <mergeCell ref="P6:P8"/>
    <mergeCell ref="F12:F14"/>
    <mergeCell ref="J18:J20"/>
    <mergeCell ref="N6:N8"/>
    <mergeCell ref="K15:K17"/>
    <mergeCell ref="L15:L17"/>
    <mergeCell ref="M15:M17"/>
    <mergeCell ref="N15:N17"/>
    <mergeCell ref="O15:O17"/>
    <mergeCell ref="P15:P17"/>
    <mergeCell ref="P9:P11"/>
    <mergeCell ref="I18:I20"/>
    <mergeCell ref="H18:H20"/>
    <mergeCell ref="G18:G20"/>
    <mergeCell ref="F18:F20"/>
    <mergeCell ref="P18:P20"/>
    <mergeCell ref="C21:C23"/>
    <mergeCell ref="B24:B26"/>
    <mergeCell ref="C24:C26"/>
    <mergeCell ref="B27:B29"/>
    <mergeCell ref="C27:C29"/>
    <mergeCell ref="O4:W4"/>
    <mergeCell ref="S3:W3"/>
    <mergeCell ref="A1:W2"/>
    <mergeCell ref="A4:N4"/>
    <mergeCell ref="D3:L3"/>
    <mergeCell ref="M3:N3"/>
    <mergeCell ref="A3:C3"/>
    <mergeCell ref="P3:R3"/>
    <mergeCell ref="J6:J8"/>
    <mergeCell ref="A6:A8"/>
    <mergeCell ref="O9:O11"/>
    <mergeCell ref="H6:H8"/>
    <mergeCell ref="G6:G8"/>
    <mergeCell ref="H9:H11"/>
    <mergeCell ref="G9:G11"/>
    <mergeCell ref="D6:D8"/>
    <mergeCell ref="D9:D11"/>
    <mergeCell ref="J9:J11"/>
    <mergeCell ref="I6:I8"/>
    <mergeCell ref="K6:K8"/>
    <mergeCell ref="L6:L8"/>
    <mergeCell ref="M6:M8"/>
    <mergeCell ref="O6:O8"/>
    <mergeCell ref="B6:B8"/>
    <mergeCell ref="C6:C8"/>
    <mergeCell ref="F6:F8"/>
    <mergeCell ref="F9:F11"/>
    <mergeCell ref="B48:B50"/>
    <mergeCell ref="C48:C50"/>
    <mergeCell ref="B51:B53"/>
    <mergeCell ref="C51:C53"/>
    <mergeCell ref="B54:B56"/>
    <mergeCell ref="C54:C56"/>
    <mergeCell ref="B39:B41"/>
    <mergeCell ref="C39:C41"/>
    <mergeCell ref="B42:B44"/>
    <mergeCell ref="C42:C44"/>
    <mergeCell ref="B45:B47"/>
    <mergeCell ref="C45:C47"/>
    <mergeCell ref="B30:B32"/>
    <mergeCell ref="C30:C32"/>
    <mergeCell ref="B33:B35"/>
    <mergeCell ref="C33:C35"/>
    <mergeCell ref="B36:B38"/>
    <mergeCell ref="C36:C38"/>
    <mergeCell ref="B84:B86"/>
    <mergeCell ref="C84:C86"/>
    <mergeCell ref="B87:B89"/>
    <mergeCell ref="C87:C89"/>
    <mergeCell ref="B90:B92"/>
    <mergeCell ref="C90:C92"/>
    <mergeCell ref="B75:B77"/>
    <mergeCell ref="C75:C77"/>
    <mergeCell ref="B78:B80"/>
    <mergeCell ref="C78:C80"/>
    <mergeCell ref="B81:B83"/>
    <mergeCell ref="C81:C83"/>
    <mergeCell ref="B66:B68"/>
    <mergeCell ref="C66:C68"/>
    <mergeCell ref="B69:B71"/>
    <mergeCell ref="C69:C71"/>
    <mergeCell ref="B72:B74"/>
    <mergeCell ref="C72:C74"/>
    <mergeCell ref="B120:B122"/>
    <mergeCell ref="C120:C122"/>
    <mergeCell ref="B123:B125"/>
    <mergeCell ref="C123:C125"/>
    <mergeCell ref="B126:B128"/>
    <mergeCell ref="C126:C128"/>
    <mergeCell ref="B111:B113"/>
    <mergeCell ref="C111:C113"/>
    <mergeCell ref="B114:B116"/>
    <mergeCell ref="C114:C116"/>
    <mergeCell ref="B117:B119"/>
    <mergeCell ref="C117:C119"/>
    <mergeCell ref="B102:B104"/>
    <mergeCell ref="C102:C104"/>
    <mergeCell ref="B105:B107"/>
    <mergeCell ref="C105:C107"/>
    <mergeCell ref="B108:B110"/>
    <mergeCell ref="C108:C110"/>
    <mergeCell ref="B156:B158"/>
    <mergeCell ref="C156:C158"/>
    <mergeCell ref="B159:B161"/>
    <mergeCell ref="C159:C161"/>
    <mergeCell ref="B162:B164"/>
    <mergeCell ref="C162:C164"/>
    <mergeCell ref="B147:B149"/>
    <mergeCell ref="C147:C149"/>
    <mergeCell ref="B150:B152"/>
    <mergeCell ref="C150:C152"/>
    <mergeCell ref="B153:B155"/>
    <mergeCell ref="C153:C155"/>
    <mergeCell ref="B138:B140"/>
    <mergeCell ref="C138:C140"/>
    <mergeCell ref="B141:B143"/>
    <mergeCell ref="C141:C143"/>
    <mergeCell ref="B144:B146"/>
    <mergeCell ref="C144:C146"/>
    <mergeCell ref="B192:B194"/>
    <mergeCell ref="C192:C194"/>
    <mergeCell ref="B195:B197"/>
    <mergeCell ref="C195:C197"/>
    <mergeCell ref="B198:B200"/>
    <mergeCell ref="C198:C200"/>
    <mergeCell ref="B183:B185"/>
    <mergeCell ref="C183:C185"/>
    <mergeCell ref="B186:B188"/>
    <mergeCell ref="C186:C188"/>
    <mergeCell ref="B189:B191"/>
    <mergeCell ref="C189:C191"/>
    <mergeCell ref="B174:B176"/>
    <mergeCell ref="C174:C176"/>
    <mergeCell ref="B177:B179"/>
    <mergeCell ref="C177:C179"/>
    <mergeCell ref="B180:B182"/>
    <mergeCell ref="C180:C182"/>
    <mergeCell ref="C258:C260"/>
    <mergeCell ref="B261:B263"/>
    <mergeCell ref="C261:C263"/>
    <mergeCell ref="B246:B248"/>
    <mergeCell ref="C246:C248"/>
    <mergeCell ref="B249:B251"/>
    <mergeCell ref="C249:C251"/>
    <mergeCell ref="B252:B254"/>
    <mergeCell ref="C252:C254"/>
    <mergeCell ref="B237:B239"/>
    <mergeCell ref="C237:C239"/>
    <mergeCell ref="B240:B242"/>
    <mergeCell ref="C240:C242"/>
    <mergeCell ref="B243:B245"/>
    <mergeCell ref="C243:C245"/>
    <mergeCell ref="B228:B230"/>
    <mergeCell ref="C228:C230"/>
    <mergeCell ref="B231:B233"/>
    <mergeCell ref="C231:C233"/>
    <mergeCell ref="B234:B236"/>
    <mergeCell ref="C234:C236"/>
    <mergeCell ref="E51:E53"/>
    <mergeCell ref="E54:E56"/>
    <mergeCell ref="E57:E59"/>
    <mergeCell ref="E60:E62"/>
    <mergeCell ref="E63:E65"/>
    <mergeCell ref="E36:E38"/>
    <mergeCell ref="E39:E41"/>
    <mergeCell ref="E42:E44"/>
    <mergeCell ref="E45:E47"/>
    <mergeCell ref="E48:E50"/>
    <mergeCell ref="E21:E23"/>
    <mergeCell ref="E24:E26"/>
    <mergeCell ref="E27:E29"/>
    <mergeCell ref="E30:E32"/>
    <mergeCell ref="E33:E35"/>
    <mergeCell ref="B255:B257"/>
    <mergeCell ref="C255:C257"/>
    <mergeCell ref="B219:B221"/>
    <mergeCell ref="C219:C221"/>
    <mergeCell ref="B222:B224"/>
    <mergeCell ref="C222:C224"/>
    <mergeCell ref="B225:B227"/>
    <mergeCell ref="C225:C227"/>
    <mergeCell ref="B210:B212"/>
    <mergeCell ref="C210:C212"/>
    <mergeCell ref="B213:B215"/>
    <mergeCell ref="C213:C215"/>
    <mergeCell ref="B216:B218"/>
    <mergeCell ref="C216:C218"/>
    <mergeCell ref="B201:B203"/>
    <mergeCell ref="C201:C203"/>
    <mergeCell ref="B204:B206"/>
    <mergeCell ref="E138:E140"/>
    <mergeCell ref="E111:E113"/>
    <mergeCell ref="E114:E116"/>
    <mergeCell ref="E117:E119"/>
    <mergeCell ref="E120:E122"/>
    <mergeCell ref="E123:E125"/>
    <mergeCell ref="E96:E98"/>
    <mergeCell ref="E99:E101"/>
    <mergeCell ref="E102:E104"/>
    <mergeCell ref="E105:E107"/>
    <mergeCell ref="E108:E110"/>
    <mergeCell ref="E81:E83"/>
    <mergeCell ref="E84:E86"/>
    <mergeCell ref="E87:E89"/>
    <mergeCell ref="E90:E92"/>
    <mergeCell ref="E93:E95"/>
    <mergeCell ref="E66:E68"/>
    <mergeCell ref="E69:E71"/>
    <mergeCell ref="E72:E74"/>
    <mergeCell ref="E75:E77"/>
    <mergeCell ref="E78:E80"/>
    <mergeCell ref="E192:E194"/>
    <mergeCell ref="E195:E197"/>
    <mergeCell ref="E198:E200"/>
    <mergeCell ref="E171:E173"/>
    <mergeCell ref="E174:E176"/>
    <mergeCell ref="E177:E179"/>
    <mergeCell ref="E180:E182"/>
    <mergeCell ref="E183:E185"/>
    <mergeCell ref="E156:E158"/>
    <mergeCell ref="E159:E161"/>
    <mergeCell ref="E162:E164"/>
    <mergeCell ref="E165:E167"/>
    <mergeCell ref="E168:E170"/>
    <mergeCell ref="E141:E143"/>
    <mergeCell ref="E144:E146"/>
    <mergeCell ref="E147:E149"/>
    <mergeCell ref="E150:E152"/>
    <mergeCell ref="E153:E155"/>
    <mergeCell ref="Q6:Q8"/>
    <mergeCell ref="Q9:Q11"/>
    <mergeCell ref="Q12:Q14"/>
    <mergeCell ref="Q15:Q17"/>
    <mergeCell ref="Q18:Q20"/>
    <mergeCell ref="I21:I23"/>
    <mergeCell ref="J21:J23"/>
    <mergeCell ref="K21:K23"/>
    <mergeCell ref="L21:L23"/>
    <mergeCell ref="M21:M23"/>
    <mergeCell ref="N21:N23"/>
    <mergeCell ref="O21:O23"/>
    <mergeCell ref="E246:E248"/>
    <mergeCell ref="E249:E251"/>
    <mergeCell ref="E252:E254"/>
    <mergeCell ref="E255:E257"/>
    <mergeCell ref="E258:E260"/>
    <mergeCell ref="E231:E233"/>
    <mergeCell ref="E234:E236"/>
    <mergeCell ref="E237:E239"/>
    <mergeCell ref="E240:E242"/>
    <mergeCell ref="E243:E245"/>
    <mergeCell ref="E216:E218"/>
    <mergeCell ref="E219:E221"/>
    <mergeCell ref="E222:E224"/>
    <mergeCell ref="E225:E227"/>
    <mergeCell ref="E228:E230"/>
    <mergeCell ref="E201:E203"/>
    <mergeCell ref="E204:E206"/>
    <mergeCell ref="E207:E209"/>
    <mergeCell ref="E210:E212"/>
    <mergeCell ref="E213:E215"/>
    <mergeCell ref="I27:I29"/>
    <mergeCell ref="J27:J29"/>
    <mergeCell ref="K27:K29"/>
    <mergeCell ref="L27:L29"/>
    <mergeCell ref="M27:M29"/>
    <mergeCell ref="A27:A29"/>
    <mergeCell ref="D27:D29"/>
    <mergeCell ref="F27:F29"/>
    <mergeCell ref="G27:G29"/>
    <mergeCell ref="H27:H29"/>
    <mergeCell ref="P21:P23"/>
    <mergeCell ref="Q21:Q23"/>
    <mergeCell ref="A24:A26"/>
    <mergeCell ref="D24:D26"/>
    <mergeCell ref="F24:F26"/>
    <mergeCell ref="G24:G26"/>
    <mergeCell ref="H24:H26"/>
    <mergeCell ref="I24:I26"/>
    <mergeCell ref="J24:J26"/>
    <mergeCell ref="K24:K26"/>
    <mergeCell ref="L24:L26"/>
    <mergeCell ref="M24:M26"/>
    <mergeCell ref="N24:N26"/>
    <mergeCell ref="O24:O26"/>
    <mergeCell ref="P24:P26"/>
    <mergeCell ref="Q24:Q26"/>
    <mergeCell ref="A21:A23"/>
    <mergeCell ref="D21:D23"/>
    <mergeCell ref="F21:F23"/>
    <mergeCell ref="G21:G23"/>
    <mergeCell ref="H21:H23"/>
    <mergeCell ref="B21:B23"/>
    <mergeCell ref="P30:P32"/>
    <mergeCell ref="Q30:Q32"/>
    <mergeCell ref="A33:A35"/>
    <mergeCell ref="D33:D35"/>
    <mergeCell ref="F33:F35"/>
    <mergeCell ref="G33:G35"/>
    <mergeCell ref="H33:H35"/>
    <mergeCell ref="I33:I35"/>
    <mergeCell ref="J33:J35"/>
    <mergeCell ref="K33:K35"/>
    <mergeCell ref="L33:L35"/>
    <mergeCell ref="M33:M35"/>
    <mergeCell ref="N33:N35"/>
    <mergeCell ref="O33:O35"/>
    <mergeCell ref="P33:P35"/>
    <mergeCell ref="Q33:Q35"/>
    <mergeCell ref="N27:N29"/>
    <mergeCell ref="O27:O29"/>
    <mergeCell ref="P27:P29"/>
    <mergeCell ref="Q27:Q29"/>
    <mergeCell ref="A30:A32"/>
    <mergeCell ref="D30:D32"/>
    <mergeCell ref="F30:F32"/>
    <mergeCell ref="G30:G32"/>
    <mergeCell ref="H30:H32"/>
    <mergeCell ref="I30:I32"/>
    <mergeCell ref="J30:J32"/>
    <mergeCell ref="K30:K32"/>
    <mergeCell ref="L30:L32"/>
    <mergeCell ref="M30:M32"/>
    <mergeCell ref="N30:N32"/>
    <mergeCell ref="O30:O32"/>
    <mergeCell ref="N36:N38"/>
    <mergeCell ref="O36:O38"/>
    <mergeCell ref="P36:P38"/>
    <mergeCell ref="Q36:Q38"/>
    <mergeCell ref="A39:A41"/>
    <mergeCell ref="D39:D41"/>
    <mergeCell ref="F39:F41"/>
    <mergeCell ref="G39:G41"/>
    <mergeCell ref="H39:H41"/>
    <mergeCell ref="I39:I41"/>
    <mergeCell ref="J39:J41"/>
    <mergeCell ref="K39:K41"/>
    <mergeCell ref="L39:L41"/>
    <mergeCell ref="M39:M41"/>
    <mergeCell ref="N39:N41"/>
    <mergeCell ref="O39:O41"/>
    <mergeCell ref="I36:I38"/>
    <mergeCell ref="J36:J38"/>
    <mergeCell ref="K36:K38"/>
    <mergeCell ref="L36:L38"/>
    <mergeCell ref="M36:M38"/>
    <mergeCell ref="A36:A38"/>
    <mergeCell ref="D36:D38"/>
    <mergeCell ref="F36:F38"/>
    <mergeCell ref="G36:G38"/>
    <mergeCell ref="H36:H38"/>
    <mergeCell ref="I45:I47"/>
    <mergeCell ref="J45:J47"/>
    <mergeCell ref="K45:K47"/>
    <mergeCell ref="L45:L47"/>
    <mergeCell ref="M45:M47"/>
    <mergeCell ref="A45:A47"/>
    <mergeCell ref="D45:D47"/>
    <mergeCell ref="F45:F47"/>
    <mergeCell ref="G45:G47"/>
    <mergeCell ref="H45:H47"/>
    <mergeCell ref="P39:P41"/>
    <mergeCell ref="Q39:Q41"/>
    <mergeCell ref="A42:A44"/>
    <mergeCell ref="D42:D44"/>
    <mergeCell ref="F42:F44"/>
    <mergeCell ref="G42:G44"/>
    <mergeCell ref="H42:H44"/>
    <mergeCell ref="I42:I44"/>
    <mergeCell ref="J42:J44"/>
    <mergeCell ref="K42:K44"/>
    <mergeCell ref="L42:L44"/>
    <mergeCell ref="M42:M44"/>
    <mergeCell ref="N42:N44"/>
    <mergeCell ref="O42:O44"/>
    <mergeCell ref="P42:P44"/>
    <mergeCell ref="Q42:Q44"/>
    <mergeCell ref="P48:P50"/>
    <mergeCell ref="Q48:Q50"/>
    <mergeCell ref="A51:A53"/>
    <mergeCell ref="D51:D53"/>
    <mergeCell ref="F51:F53"/>
    <mergeCell ref="G51:G53"/>
    <mergeCell ref="H51:H53"/>
    <mergeCell ref="I51:I53"/>
    <mergeCell ref="J51:J53"/>
    <mergeCell ref="K51:K53"/>
    <mergeCell ref="L51:L53"/>
    <mergeCell ref="M51:M53"/>
    <mergeCell ref="N51:N53"/>
    <mergeCell ref="O51:O53"/>
    <mergeCell ref="P51:P53"/>
    <mergeCell ref="Q51:Q53"/>
    <mergeCell ref="N45:N47"/>
    <mergeCell ref="O45:O47"/>
    <mergeCell ref="P45:P47"/>
    <mergeCell ref="Q45:Q47"/>
    <mergeCell ref="A48:A50"/>
    <mergeCell ref="D48:D50"/>
    <mergeCell ref="F48:F50"/>
    <mergeCell ref="G48:G50"/>
    <mergeCell ref="H48:H50"/>
    <mergeCell ref="I48:I50"/>
    <mergeCell ref="J48:J50"/>
    <mergeCell ref="K48:K50"/>
    <mergeCell ref="L48:L50"/>
    <mergeCell ref="M48:M50"/>
    <mergeCell ref="N48:N50"/>
    <mergeCell ref="O48:O50"/>
    <mergeCell ref="N54:N56"/>
    <mergeCell ref="O54:O56"/>
    <mergeCell ref="P54:P56"/>
    <mergeCell ref="Q54:Q56"/>
    <mergeCell ref="A57:A59"/>
    <mergeCell ref="D57:D59"/>
    <mergeCell ref="F57:F59"/>
    <mergeCell ref="G57:G59"/>
    <mergeCell ref="H57:H59"/>
    <mergeCell ref="I57:I59"/>
    <mergeCell ref="J57:J59"/>
    <mergeCell ref="K57:K59"/>
    <mergeCell ref="L57:L59"/>
    <mergeCell ref="M57:M59"/>
    <mergeCell ref="N57:N59"/>
    <mergeCell ref="O57:O59"/>
    <mergeCell ref="I54:I56"/>
    <mergeCell ref="J54:J56"/>
    <mergeCell ref="K54:K56"/>
    <mergeCell ref="L54:L56"/>
    <mergeCell ref="M54:M56"/>
    <mergeCell ref="A54:A56"/>
    <mergeCell ref="D54:D56"/>
    <mergeCell ref="F54:F56"/>
    <mergeCell ref="G54:G56"/>
    <mergeCell ref="H54:H56"/>
    <mergeCell ref="B57:B59"/>
    <mergeCell ref="C57:C59"/>
    <mergeCell ref="I63:I65"/>
    <mergeCell ref="J63:J65"/>
    <mergeCell ref="K63:K65"/>
    <mergeCell ref="L63:L65"/>
    <mergeCell ref="M63:M65"/>
    <mergeCell ref="A63:A65"/>
    <mergeCell ref="D63:D65"/>
    <mergeCell ref="F63:F65"/>
    <mergeCell ref="G63:G65"/>
    <mergeCell ref="H63:H65"/>
    <mergeCell ref="P57:P59"/>
    <mergeCell ref="Q57:Q59"/>
    <mergeCell ref="A60:A62"/>
    <mergeCell ref="D60:D62"/>
    <mergeCell ref="F60:F62"/>
    <mergeCell ref="G60:G62"/>
    <mergeCell ref="H60:H62"/>
    <mergeCell ref="I60:I62"/>
    <mergeCell ref="J60:J62"/>
    <mergeCell ref="K60:K62"/>
    <mergeCell ref="L60:L62"/>
    <mergeCell ref="M60:M62"/>
    <mergeCell ref="N60:N62"/>
    <mergeCell ref="O60:O62"/>
    <mergeCell ref="P60:P62"/>
    <mergeCell ref="Q60:Q62"/>
    <mergeCell ref="B60:B62"/>
    <mergeCell ref="C60:C62"/>
    <mergeCell ref="B63:B65"/>
    <mergeCell ref="C63:C65"/>
    <mergeCell ref="P66:P68"/>
    <mergeCell ref="Q66:Q68"/>
    <mergeCell ref="A69:A71"/>
    <mergeCell ref="D69:D71"/>
    <mergeCell ref="F69:F71"/>
    <mergeCell ref="G69:G71"/>
    <mergeCell ref="H69:H71"/>
    <mergeCell ref="I69:I71"/>
    <mergeCell ref="J69:J71"/>
    <mergeCell ref="K69:K71"/>
    <mergeCell ref="L69:L71"/>
    <mergeCell ref="M69:M71"/>
    <mergeCell ref="N69:N71"/>
    <mergeCell ref="O69:O71"/>
    <mergeCell ref="P69:P71"/>
    <mergeCell ref="Q69:Q71"/>
    <mergeCell ref="N63:N65"/>
    <mergeCell ref="O63:O65"/>
    <mergeCell ref="P63:P65"/>
    <mergeCell ref="Q63:Q65"/>
    <mergeCell ref="A66:A68"/>
    <mergeCell ref="D66:D68"/>
    <mergeCell ref="F66:F68"/>
    <mergeCell ref="G66:G68"/>
    <mergeCell ref="H66:H68"/>
    <mergeCell ref="I66:I68"/>
    <mergeCell ref="J66:J68"/>
    <mergeCell ref="K66:K68"/>
    <mergeCell ref="L66:L68"/>
    <mergeCell ref="M66:M68"/>
    <mergeCell ref="N66:N68"/>
    <mergeCell ref="O66:O68"/>
    <mergeCell ref="N72:N74"/>
    <mergeCell ref="O72:O74"/>
    <mergeCell ref="P72:P74"/>
    <mergeCell ref="Q72:Q74"/>
    <mergeCell ref="A75:A77"/>
    <mergeCell ref="D75:D77"/>
    <mergeCell ref="F75:F77"/>
    <mergeCell ref="G75:G77"/>
    <mergeCell ref="H75:H77"/>
    <mergeCell ref="I75:I77"/>
    <mergeCell ref="J75:J77"/>
    <mergeCell ref="K75:K77"/>
    <mergeCell ref="L75:L77"/>
    <mergeCell ref="M75:M77"/>
    <mergeCell ref="N75:N77"/>
    <mergeCell ref="O75:O77"/>
    <mergeCell ref="I72:I74"/>
    <mergeCell ref="J72:J74"/>
    <mergeCell ref="K72:K74"/>
    <mergeCell ref="L72:L74"/>
    <mergeCell ref="M72:M74"/>
    <mergeCell ref="A72:A74"/>
    <mergeCell ref="D72:D74"/>
    <mergeCell ref="F72:F74"/>
    <mergeCell ref="G72:G74"/>
    <mergeCell ref="H72:H74"/>
    <mergeCell ref="I81:I83"/>
    <mergeCell ref="J81:J83"/>
    <mergeCell ref="K81:K83"/>
    <mergeCell ref="L81:L83"/>
    <mergeCell ref="M81:M83"/>
    <mergeCell ref="A81:A83"/>
    <mergeCell ref="D81:D83"/>
    <mergeCell ref="F81:F83"/>
    <mergeCell ref="G81:G83"/>
    <mergeCell ref="H81:H83"/>
    <mergeCell ref="P75:P77"/>
    <mergeCell ref="Q75:Q77"/>
    <mergeCell ref="A78:A80"/>
    <mergeCell ref="D78:D80"/>
    <mergeCell ref="F78:F80"/>
    <mergeCell ref="G78:G80"/>
    <mergeCell ref="H78:H80"/>
    <mergeCell ref="I78:I80"/>
    <mergeCell ref="J78:J80"/>
    <mergeCell ref="K78:K80"/>
    <mergeCell ref="L78:L80"/>
    <mergeCell ref="M78:M80"/>
    <mergeCell ref="N78:N80"/>
    <mergeCell ref="O78:O80"/>
    <mergeCell ref="P78:P80"/>
    <mergeCell ref="Q78:Q80"/>
    <mergeCell ref="P84:P86"/>
    <mergeCell ref="Q84:Q86"/>
    <mergeCell ref="A87:A89"/>
    <mergeCell ref="D87:D89"/>
    <mergeCell ref="F87:F89"/>
    <mergeCell ref="G87:G89"/>
    <mergeCell ref="H87:H89"/>
    <mergeCell ref="I87:I89"/>
    <mergeCell ref="J87:J89"/>
    <mergeCell ref="K87:K89"/>
    <mergeCell ref="L87:L89"/>
    <mergeCell ref="M87:M89"/>
    <mergeCell ref="N87:N89"/>
    <mergeCell ref="O87:O89"/>
    <mergeCell ref="P87:P89"/>
    <mergeCell ref="Q87:Q89"/>
    <mergeCell ref="N81:N83"/>
    <mergeCell ref="O81:O83"/>
    <mergeCell ref="P81:P83"/>
    <mergeCell ref="Q81:Q83"/>
    <mergeCell ref="A84:A86"/>
    <mergeCell ref="D84:D86"/>
    <mergeCell ref="F84:F86"/>
    <mergeCell ref="G84:G86"/>
    <mergeCell ref="H84:H86"/>
    <mergeCell ref="I84:I86"/>
    <mergeCell ref="J84:J86"/>
    <mergeCell ref="K84:K86"/>
    <mergeCell ref="L84:L86"/>
    <mergeCell ref="M84:M86"/>
    <mergeCell ref="N84:N86"/>
    <mergeCell ref="O84:O86"/>
    <mergeCell ref="N90:N92"/>
    <mergeCell ref="O90:O92"/>
    <mergeCell ref="P90:P92"/>
    <mergeCell ref="Q90:Q92"/>
    <mergeCell ref="A93:A95"/>
    <mergeCell ref="D93:D95"/>
    <mergeCell ref="F93:F95"/>
    <mergeCell ref="G93:G95"/>
    <mergeCell ref="H93:H95"/>
    <mergeCell ref="I93:I95"/>
    <mergeCell ref="J93:J95"/>
    <mergeCell ref="K93:K95"/>
    <mergeCell ref="L93:L95"/>
    <mergeCell ref="M93:M95"/>
    <mergeCell ref="N93:N95"/>
    <mergeCell ref="O93:O95"/>
    <mergeCell ref="I90:I92"/>
    <mergeCell ref="J90:J92"/>
    <mergeCell ref="K90:K92"/>
    <mergeCell ref="L90:L92"/>
    <mergeCell ref="M90:M92"/>
    <mergeCell ref="A90:A92"/>
    <mergeCell ref="D90:D92"/>
    <mergeCell ref="F90:F92"/>
    <mergeCell ref="G90:G92"/>
    <mergeCell ref="H90:H92"/>
    <mergeCell ref="B93:B95"/>
    <mergeCell ref="C93:C95"/>
    <mergeCell ref="I99:I101"/>
    <mergeCell ref="J99:J101"/>
    <mergeCell ref="K99:K101"/>
    <mergeCell ref="L99:L101"/>
    <mergeCell ref="M99:M101"/>
    <mergeCell ref="A99:A101"/>
    <mergeCell ref="D99:D101"/>
    <mergeCell ref="F99:F101"/>
    <mergeCell ref="G99:G101"/>
    <mergeCell ref="H99:H101"/>
    <mergeCell ref="P93:P95"/>
    <mergeCell ref="Q93:Q95"/>
    <mergeCell ref="A96:A98"/>
    <mergeCell ref="D96:D98"/>
    <mergeCell ref="F96:F98"/>
    <mergeCell ref="G96:G98"/>
    <mergeCell ref="H96:H98"/>
    <mergeCell ref="I96:I98"/>
    <mergeCell ref="J96:J98"/>
    <mergeCell ref="K96:K98"/>
    <mergeCell ref="L96:L98"/>
    <mergeCell ref="M96:M98"/>
    <mergeCell ref="N96:N98"/>
    <mergeCell ref="O96:O98"/>
    <mergeCell ref="P96:P98"/>
    <mergeCell ref="Q96:Q98"/>
    <mergeCell ref="B96:B98"/>
    <mergeCell ref="C96:C98"/>
    <mergeCell ref="B99:B101"/>
    <mergeCell ref="C99:C101"/>
    <mergeCell ref="P102:P104"/>
    <mergeCell ref="Q102:Q104"/>
    <mergeCell ref="A105:A107"/>
    <mergeCell ref="D105:D107"/>
    <mergeCell ref="F105:F107"/>
    <mergeCell ref="G105:G107"/>
    <mergeCell ref="H105:H107"/>
    <mergeCell ref="I105:I107"/>
    <mergeCell ref="J105:J107"/>
    <mergeCell ref="K105:K107"/>
    <mergeCell ref="L105:L107"/>
    <mergeCell ref="M105:M107"/>
    <mergeCell ref="N105:N107"/>
    <mergeCell ref="O105:O107"/>
    <mergeCell ref="P105:P107"/>
    <mergeCell ref="Q105:Q107"/>
    <mergeCell ref="N99:N101"/>
    <mergeCell ref="O99:O101"/>
    <mergeCell ref="P99:P101"/>
    <mergeCell ref="Q99:Q101"/>
    <mergeCell ref="A102:A104"/>
    <mergeCell ref="D102:D104"/>
    <mergeCell ref="F102:F104"/>
    <mergeCell ref="G102:G104"/>
    <mergeCell ref="H102:H104"/>
    <mergeCell ref="I102:I104"/>
    <mergeCell ref="J102:J104"/>
    <mergeCell ref="K102:K104"/>
    <mergeCell ref="L102:L104"/>
    <mergeCell ref="M102:M104"/>
    <mergeCell ref="N102:N104"/>
    <mergeCell ref="O102:O104"/>
    <mergeCell ref="N108:N110"/>
    <mergeCell ref="O108:O110"/>
    <mergeCell ref="P108:P110"/>
    <mergeCell ref="Q108:Q110"/>
    <mergeCell ref="A111:A113"/>
    <mergeCell ref="D111:D113"/>
    <mergeCell ref="F111:F113"/>
    <mergeCell ref="G111:G113"/>
    <mergeCell ref="H111:H113"/>
    <mergeCell ref="I111:I113"/>
    <mergeCell ref="J111:J113"/>
    <mergeCell ref="K111:K113"/>
    <mergeCell ref="L111:L113"/>
    <mergeCell ref="M111:M113"/>
    <mergeCell ref="N111:N113"/>
    <mergeCell ref="O111:O113"/>
    <mergeCell ref="I108:I110"/>
    <mergeCell ref="J108:J110"/>
    <mergeCell ref="K108:K110"/>
    <mergeCell ref="L108:L110"/>
    <mergeCell ref="M108:M110"/>
    <mergeCell ref="A108:A110"/>
    <mergeCell ref="D108:D110"/>
    <mergeCell ref="F108:F110"/>
    <mergeCell ref="G108:G110"/>
    <mergeCell ref="H108:H110"/>
    <mergeCell ref="I117:I119"/>
    <mergeCell ref="J117:J119"/>
    <mergeCell ref="K117:K119"/>
    <mergeCell ref="L117:L119"/>
    <mergeCell ref="M117:M119"/>
    <mergeCell ref="A117:A119"/>
    <mergeCell ref="D117:D119"/>
    <mergeCell ref="F117:F119"/>
    <mergeCell ref="G117:G119"/>
    <mergeCell ref="H117:H119"/>
    <mergeCell ref="P111:P113"/>
    <mergeCell ref="Q111:Q113"/>
    <mergeCell ref="A114:A116"/>
    <mergeCell ref="D114:D116"/>
    <mergeCell ref="F114:F116"/>
    <mergeCell ref="G114:G116"/>
    <mergeCell ref="H114:H116"/>
    <mergeCell ref="I114:I116"/>
    <mergeCell ref="J114:J116"/>
    <mergeCell ref="K114:K116"/>
    <mergeCell ref="L114:L116"/>
    <mergeCell ref="M114:M116"/>
    <mergeCell ref="N114:N116"/>
    <mergeCell ref="O114:O116"/>
    <mergeCell ref="P114:P116"/>
    <mergeCell ref="Q114:Q116"/>
    <mergeCell ref="P120:P122"/>
    <mergeCell ref="Q120:Q122"/>
    <mergeCell ref="A123:A125"/>
    <mergeCell ref="D123:D125"/>
    <mergeCell ref="F123:F125"/>
    <mergeCell ref="G123:G125"/>
    <mergeCell ref="H123:H125"/>
    <mergeCell ref="I123:I125"/>
    <mergeCell ref="J123:J125"/>
    <mergeCell ref="K123:K125"/>
    <mergeCell ref="L123:L125"/>
    <mergeCell ref="M123:M125"/>
    <mergeCell ref="N123:N125"/>
    <mergeCell ref="O123:O125"/>
    <mergeCell ref="P123:P125"/>
    <mergeCell ref="Q123:Q125"/>
    <mergeCell ref="N117:N119"/>
    <mergeCell ref="O117:O119"/>
    <mergeCell ref="P117:P119"/>
    <mergeCell ref="Q117:Q119"/>
    <mergeCell ref="A120:A122"/>
    <mergeCell ref="D120:D122"/>
    <mergeCell ref="F120:F122"/>
    <mergeCell ref="G120:G122"/>
    <mergeCell ref="H120:H122"/>
    <mergeCell ref="I120:I122"/>
    <mergeCell ref="J120:J122"/>
    <mergeCell ref="K120:K122"/>
    <mergeCell ref="L120:L122"/>
    <mergeCell ref="M120:M122"/>
    <mergeCell ref="N120:N122"/>
    <mergeCell ref="O120:O122"/>
    <mergeCell ref="N126:N128"/>
    <mergeCell ref="O126:O128"/>
    <mergeCell ref="P126:P128"/>
    <mergeCell ref="Q126:Q128"/>
    <mergeCell ref="A129:A131"/>
    <mergeCell ref="D129:D131"/>
    <mergeCell ref="F129:F131"/>
    <mergeCell ref="G129:G131"/>
    <mergeCell ref="H129:H131"/>
    <mergeCell ref="I129:I131"/>
    <mergeCell ref="J129:J131"/>
    <mergeCell ref="K129:K131"/>
    <mergeCell ref="L129:L131"/>
    <mergeCell ref="M129:M131"/>
    <mergeCell ref="N129:N131"/>
    <mergeCell ref="O129:O131"/>
    <mergeCell ref="I126:I128"/>
    <mergeCell ref="J126:J128"/>
    <mergeCell ref="K126:K128"/>
    <mergeCell ref="L126:L128"/>
    <mergeCell ref="M126:M128"/>
    <mergeCell ref="A126:A128"/>
    <mergeCell ref="D126:D128"/>
    <mergeCell ref="F126:F128"/>
    <mergeCell ref="G126:G128"/>
    <mergeCell ref="H126:H128"/>
    <mergeCell ref="E126:E128"/>
    <mergeCell ref="E129:E131"/>
    <mergeCell ref="B129:B131"/>
    <mergeCell ref="C129:C131"/>
    <mergeCell ref="I135:I137"/>
    <mergeCell ref="J135:J137"/>
    <mergeCell ref="K135:K137"/>
    <mergeCell ref="L135:L137"/>
    <mergeCell ref="M135:M137"/>
    <mergeCell ref="A135:A137"/>
    <mergeCell ref="D135:D137"/>
    <mergeCell ref="F135:F137"/>
    <mergeCell ref="G135:G137"/>
    <mergeCell ref="H135:H137"/>
    <mergeCell ref="P129:P131"/>
    <mergeCell ref="Q129:Q131"/>
    <mergeCell ref="A132:A134"/>
    <mergeCell ref="D132:D134"/>
    <mergeCell ref="F132:F134"/>
    <mergeCell ref="G132:G134"/>
    <mergeCell ref="H132:H134"/>
    <mergeCell ref="I132:I134"/>
    <mergeCell ref="J132:J134"/>
    <mergeCell ref="K132:K134"/>
    <mergeCell ref="L132:L134"/>
    <mergeCell ref="M132:M134"/>
    <mergeCell ref="N132:N134"/>
    <mergeCell ref="O132:O134"/>
    <mergeCell ref="P132:P134"/>
    <mergeCell ref="Q132:Q134"/>
    <mergeCell ref="E132:E134"/>
    <mergeCell ref="E135:E137"/>
    <mergeCell ref="B132:B134"/>
    <mergeCell ref="C132:C134"/>
    <mergeCell ref="B135:B137"/>
    <mergeCell ref="C135:C137"/>
    <mergeCell ref="P138:P140"/>
    <mergeCell ref="Q138:Q140"/>
    <mergeCell ref="A141:A143"/>
    <mergeCell ref="D141:D143"/>
    <mergeCell ref="F141:F143"/>
    <mergeCell ref="G141:G143"/>
    <mergeCell ref="H141:H143"/>
    <mergeCell ref="I141:I143"/>
    <mergeCell ref="J141:J143"/>
    <mergeCell ref="K141:K143"/>
    <mergeCell ref="L141:L143"/>
    <mergeCell ref="M141:M143"/>
    <mergeCell ref="N141:N143"/>
    <mergeCell ref="O141:O143"/>
    <mergeCell ref="P141:P143"/>
    <mergeCell ref="Q141:Q143"/>
    <mergeCell ref="N135:N137"/>
    <mergeCell ref="O135:O137"/>
    <mergeCell ref="P135:P137"/>
    <mergeCell ref="Q135:Q137"/>
    <mergeCell ref="A138:A140"/>
    <mergeCell ref="D138:D140"/>
    <mergeCell ref="F138:F140"/>
    <mergeCell ref="G138:G140"/>
    <mergeCell ref="H138:H140"/>
    <mergeCell ref="I138:I140"/>
    <mergeCell ref="J138:J140"/>
    <mergeCell ref="K138:K140"/>
    <mergeCell ref="L138:L140"/>
    <mergeCell ref="M138:M140"/>
    <mergeCell ref="N138:N140"/>
    <mergeCell ref="O138:O140"/>
    <mergeCell ref="N144:N146"/>
    <mergeCell ref="O144:O146"/>
    <mergeCell ref="P144:P146"/>
    <mergeCell ref="Q144:Q146"/>
    <mergeCell ref="A147:A149"/>
    <mergeCell ref="D147:D149"/>
    <mergeCell ref="F147:F149"/>
    <mergeCell ref="G147:G149"/>
    <mergeCell ref="H147:H149"/>
    <mergeCell ref="I147:I149"/>
    <mergeCell ref="J147:J149"/>
    <mergeCell ref="K147:K149"/>
    <mergeCell ref="L147:L149"/>
    <mergeCell ref="M147:M149"/>
    <mergeCell ref="N147:N149"/>
    <mergeCell ref="O147:O149"/>
    <mergeCell ref="I144:I146"/>
    <mergeCell ref="J144:J146"/>
    <mergeCell ref="K144:K146"/>
    <mergeCell ref="L144:L146"/>
    <mergeCell ref="M144:M146"/>
    <mergeCell ref="A144:A146"/>
    <mergeCell ref="D144:D146"/>
    <mergeCell ref="F144:F146"/>
    <mergeCell ref="G144:G146"/>
    <mergeCell ref="H144:H146"/>
    <mergeCell ref="I153:I155"/>
    <mergeCell ref="J153:J155"/>
    <mergeCell ref="K153:K155"/>
    <mergeCell ref="L153:L155"/>
    <mergeCell ref="M153:M155"/>
    <mergeCell ref="A153:A155"/>
    <mergeCell ref="D153:D155"/>
    <mergeCell ref="F153:F155"/>
    <mergeCell ref="G153:G155"/>
    <mergeCell ref="H153:H155"/>
    <mergeCell ref="P147:P149"/>
    <mergeCell ref="Q147:Q149"/>
    <mergeCell ref="A150:A152"/>
    <mergeCell ref="D150:D152"/>
    <mergeCell ref="F150:F152"/>
    <mergeCell ref="G150:G152"/>
    <mergeCell ref="H150:H152"/>
    <mergeCell ref="I150:I152"/>
    <mergeCell ref="J150:J152"/>
    <mergeCell ref="K150:K152"/>
    <mergeCell ref="L150:L152"/>
    <mergeCell ref="M150:M152"/>
    <mergeCell ref="N150:N152"/>
    <mergeCell ref="O150:O152"/>
    <mergeCell ref="P150:P152"/>
    <mergeCell ref="Q150:Q152"/>
    <mergeCell ref="P156:P158"/>
    <mergeCell ref="Q156:Q158"/>
    <mergeCell ref="A159:A161"/>
    <mergeCell ref="D159:D161"/>
    <mergeCell ref="F159:F161"/>
    <mergeCell ref="G159:G161"/>
    <mergeCell ref="H159:H161"/>
    <mergeCell ref="I159:I161"/>
    <mergeCell ref="J159:J161"/>
    <mergeCell ref="K159:K161"/>
    <mergeCell ref="L159:L161"/>
    <mergeCell ref="M159:M161"/>
    <mergeCell ref="N159:N161"/>
    <mergeCell ref="O159:O161"/>
    <mergeCell ref="P159:P161"/>
    <mergeCell ref="Q159:Q161"/>
    <mergeCell ref="N153:N155"/>
    <mergeCell ref="O153:O155"/>
    <mergeCell ref="P153:P155"/>
    <mergeCell ref="Q153:Q155"/>
    <mergeCell ref="A156:A158"/>
    <mergeCell ref="D156:D158"/>
    <mergeCell ref="F156:F158"/>
    <mergeCell ref="G156:G158"/>
    <mergeCell ref="H156:H158"/>
    <mergeCell ref="I156:I158"/>
    <mergeCell ref="J156:J158"/>
    <mergeCell ref="K156:K158"/>
    <mergeCell ref="L156:L158"/>
    <mergeCell ref="M156:M158"/>
    <mergeCell ref="N156:N158"/>
    <mergeCell ref="O156:O158"/>
    <mergeCell ref="N162:N164"/>
    <mergeCell ref="O162:O164"/>
    <mergeCell ref="P162:P164"/>
    <mergeCell ref="Q162:Q164"/>
    <mergeCell ref="A165:A167"/>
    <mergeCell ref="D165:D167"/>
    <mergeCell ref="F165:F167"/>
    <mergeCell ref="G165:G167"/>
    <mergeCell ref="H165:H167"/>
    <mergeCell ref="I165:I167"/>
    <mergeCell ref="J165:J167"/>
    <mergeCell ref="K165:K167"/>
    <mergeCell ref="L165:L167"/>
    <mergeCell ref="M165:M167"/>
    <mergeCell ref="N165:N167"/>
    <mergeCell ref="O165:O167"/>
    <mergeCell ref="I162:I164"/>
    <mergeCell ref="J162:J164"/>
    <mergeCell ref="K162:K164"/>
    <mergeCell ref="L162:L164"/>
    <mergeCell ref="M162:M164"/>
    <mergeCell ref="A162:A164"/>
    <mergeCell ref="D162:D164"/>
    <mergeCell ref="F162:F164"/>
    <mergeCell ref="G162:G164"/>
    <mergeCell ref="H162:H164"/>
    <mergeCell ref="B165:B167"/>
    <mergeCell ref="C165:C167"/>
    <mergeCell ref="I171:I173"/>
    <mergeCell ref="J171:J173"/>
    <mergeCell ref="K171:K173"/>
    <mergeCell ref="L171:L173"/>
    <mergeCell ref="M171:M173"/>
    <mergeCell ref="A171:A173"/>
    <mergeCell ref="D171:D173"/>
    <mergeCell ref="F171:F173"/>
    <mergeCell ref="G171:G173"/>
    <mergeCell ref="H171:H173"/>
    <mergeCell ref="P165:P167"/>
    <mergeCell ref="Q165:Q167"/>
    <mergeCell ref="A168:A170"/>
    <mergeCell ref="D168:D170"/>
    <mergeCell ref="F168:F170"/>
    <mergeCell ref="G168:G170"/>
    <mergeCell ref="H168:H170"/>
    <mergeCell ref="I168:I170"/>
    <mergeCell ref="J168:J170"/>
    <mergeCell ref="K168:K170"/>
    <mergeCell ref="L168:L170"/>
    <mergeCell ref="M168:M170"/>
    <mergeCell ref="N168:N170"/>
    <mergeCell ref="O168:O170"/>
    <mergeCell ref="P168:P170"/>
    <mergeCell ref="Q168:Q170"/>
    <mergeCell ref="B168:B170"/>
    <mergeCell ref="C168:C170"/>
    <mergeCell ref="B171:B173"/>
    <mergeCell ref="C171:C173"/>
    <mergeCell ref="P174:P176"/>
    <mergeCell ref="Q174:Q176"/>
    <mergeCell ref="A177:A179"/>
    <mergeCell ref="D177:D179"/>
    <mergeCell ref="F177:F179"/>
    <mergeCell ref="G177:G179"/>
    <mergeCell ref="H177:H179"/>
    <mergeCell ref="I177:I179"/>
    <mergeCell ref="J177:J179"/>
    <mergeCell ref="K177:K179"/>
    <mergeCell ref="L177:L179"/>
    <mergeCell ref="M177:M179"/>
    <mergeCell ref="N177:N179"/>
    <mergeCell ref="O177:O179"/>
    <mergeCell ref="P177:P179"/>
    <mergeCell ref="Q177:Q179"/>
    <mergeCell ref="N171:N173"/>
    <mergeCell ref="O171:O173"/>
    <mergeCell ref="P171:P173"/>
    <mergeCell ref="Q171:Q173"/>
    <mergeCell ref="A174:A176"/>
    <mergeCell ref="D174:D176"/>
    <mergeCell ref="F174:F176"/>
    <mergeCell ref="G174:G176"/>
    <mergeCell ref="H174:H176"/>
    <mergeCell ref="I174:I176"/>
    <mergeCell ref="J174:J176"/>
    <mergeCell ref="K174:K176"/>
    <mergeCell ref="L174:L176"/>
    <mergeCell ref="M174:M176"/>
    <mergeCell ref="N174:N176"/>
    <mergeCell ref="O174:O176"/>
    <mergeCell ref="N180:N182"/>
    <mergeCell ref="O180:O182"/>
    <mergeCell ref="P180:P182"/>
    <mergeCell ref="Q180:Q182"/>
    <mergeCell ref="A183:A185"/>
    <mergeCell ref="D183:D185"/>
    <mergeCell ref="F183:F185"/>
    <mergeCell ref="G183:G185"/>
    <mergeCell ref="H183:H185"/>
    <mergeCell ref="I183:I185"/>
    <mergeCell ref="J183:J185"/>
    <mergeCell ref="K183:K185"/>
    <mergeCell ref="L183:L185"/>
    <mergeCell ref="M183:M185"/>
    <mergeCell ref="N183:N185"/>
    <mergeCell ref="O183:O185"/>
    <mergeCell ref="I180:I182"/>
    <mergeCell ref="J180:J182"/>
    <mergeCell ref="K180:K182"/>
    <mergeCell ref="L180:L182"/>
    <mergeCell ref="M180:M182"/>
    <mergeCell ref="A180:A182"/>
    <mergeCell ref="D180:D182"/>
    <mergeCell ref="F180:F182"/>
    <mergeCell ref="G180:G182"/>
    <mergeCell ref="H180:H182"/>
    <mergeCell ref="I189:I191"/>
    <mergeCell ref="J189:J191"/>
    <mergeCell ref="K189:K191"/>
    <mergeCell ref="L189:L191"/>
    <mergeCell ref="M189:M191"/>
    <mergeCell ref="A189:A191"/>
    <mergeCell ref="D189:D191"/>
    <mergeCell ref="F189:F191"/>
    <mergeCell ref="G189:G191"/>
    <mergeCell ref="H189:H191"/>
    <mergeCell ref="P183:P185"/>
    <mergeCell ref="Q183:Q185"/>
    <mergeCell ref="A186:A188"/>
    <mergeCell ref="D186:D188"/>
    <mergeCell ref="F186:F188"/>
    <mergeCell ref="G186:G188"/>
    <mergeCell ref="H186:H188"/>
    <mergeCell ref="I186:I188"/>
    <mergeCell ref="J186:J188"/>
    <mergeCell ref="K186:K188"/>
    <mergeCell ref="L186:L188"/>
    <mergeCell ref="M186:M188"/>
    <mergeCell ref="N186:N188"/>
    <mergeCell ref="O186:O188"/>
    <mergeCell ref="P186:P188"/>
    <mergeCell ref="Q186:Q188"/>
    <mergeCell ref="E186:E188"/>
    <mergeCell ref="E189:E191"/>
    <mergeCell ref="P192:P194"/>
    <mergeCell ref="Q192:Q194"/>
    <mergeCell ref="A195:A197"/>
    <mergeCell ref="D195:D197"/>
    <mergeCell ref="F195:F197"/>
    <mergeCell ref="G195:G197"/>
    <mergeCell ref="H195:H197"/>
    <mergeCell ref="I195:I197"/>
    <mergeCell ref="J195:J197"/>
    <mergeCell ref="K195:K197"/>
    <mergeCell ref="L195:L197"/>
    <mergeCell ref="M195:M197"/>
    <mergeCell ref="N195:N197"/>
    <mergeCell ref="O195:O197"/>
    <mergeCell ref="P195:P197"/>
    <mergeCell ref="Q195:Q197"/>
    <mergeCell ref="N189:N191"/>
    <mergeCell ref="O189:O191"/>
    <mergeCell ref="P189:P191"/>
    <mergeCell ref="Q189:Q191"/>
    <mergeCell ref="A192:A194"/>
    <mergeCell ref="D192:D194"/>
    <mergeCell ref="F192:F194"/>
    <mergeCell ref="G192:G194"/>
    <mergeCell ref="H192:H194"/>
    <mergeCell ref="I192:I194"/>
    <mergeCell ref="J192:J194"/>
    <mergeCell ref="K192:K194"/>
    <mergeCell ref="L192:L194"/>
    <mergeCell ref="M192:M194"/>
    <mergeCell ref="N192:N194"/>
    <mergeCell ref="O192:O194"/>
    <mergeCell ref="N198:N200"/>
    <mergeCell ref="O198:O200"/>
    <mergeCell ref="P198:P200"/>
    <mergeCell ref="Q198:Q200"/>
    <mergeCell ref="A201:A203"/>
    <mergeCell ref="D201:D203"/>
    <mergeCell ref="F201:F203"/>
    <mergeCell ref="G201:G203"/>
    <mergeCell ref="H201:H203"/>
    <mergeCell ref="I201:I203"/>
    <mergeCell ref="J201:J203"/>
    <mergeCell ref="K201:K203"/>
    <mergeCell ref="L201:L203"/>
    <mergeCell ref="M201:M203"/>
    <mergeCell ref="N201:N203"/>
    <mergeCell ref="O201:O203"/>
    <mergeCell ref="I198:I200"/>
    <mergeCell ref="J198:J200"/>
    <mergeCell ref="K198:K200"/>
    <mergeCell ref="L198:L200"/>
    <mergeCell ref="M198:M200"/>
    <mergeCell ref="A198:A200"/>
    <mergeCell ref="D198:D200"/>
    <mergeCell ref="F198:F200"/>
    <mergeCell ref="G198:G200"/>
    <mergeCell ref="H198:H200"/>
    <mergeCell ref="I207:I209"/>
    <mergeCell ref="J207:J209"/>
    <mergeCell ref="K207:K209"/>
    <mergeCell ref="L207:L209"/>
    <mergeCell ref="M207:M209"/>
    <mergeCell ref="A207:A209"/>
    <mergeCell ref="D207:D209"/>
    <mergeCell ref="F207:F209"/>
    <mergeCell ref="G207:G209"/>
    <mergeCell ref="H207:H209"/>
    <mergeCell ref="P201:P203"/>
    <mergeCell ref="Q201:Q203"/>
    <mergeCell ref="A204:A206"/>
    <mergeCell ref="D204:D206"/>
    <mergeCell ref="F204:F206"/>
    <mergeCell ref="G204:G206"/>
    <mergeCell ref="H204:H206"/>
    <mergeCell ref="I204:I206"/>
    <mergeCell ref="J204:J206"/>
    <mergeCell ref="K204:K206"/>
    <mergeCell ref="L204:L206"/>
    <mergeCell ref="M204:M206"/>
    <mergeCell ref="N204:N206"/>
    <mergeCell ref="O204:O206"/>
    <mergeCell ref="P204:P206"/>
    <mergeCell ref="Q204:Q206"/>
    <mergeCell ref="C204:C206"/>
    <mergeCell ref="B207:B209"/>
    <mergeCell ref="C207:C209"/>
    <mergeCell ref="P210:P212"/>
    <mergeCell ref="Q210:Q212"/>
    <mergeCell ref="A213:A215"/>
    <mergeCell ref="D213:D215"/>
    <mergeCell ref="F213:F215"/>
    <mergeCell ref="G213:G215"/>
    <mergeCell ref="H213:H215"/>
    <mergeCell ref="I213:I215"/>
    <mergeCell ref="J213:J215"/>
    <mergeCell ref="K213:K215"/>
    <mergeCell ref="L213:L215"/>
    <mergeCell ref="M213:M215"/>
    <mergeCell ref="N213:N215"/>
    <mergeCell ref="O213:O215"/>
    <mergeCell ref="P213:P215"/>
    <mergeCell ref="Q213:Q215"/>
    <mergeCell ref="N207:N209"/>
    <mergeCell ref="O207:O209"/>
    <mergeCell ref="P207:P209"/>
    <mergeCell ref="Q207:Q209"/>
    <mergeCell ref="A210:A212"/>
    <mergeCell ref="D210:D212"/>
    <mergeCell ref="F210:F212"/>
    <mergeCell ref="G210:G212"/>
    <mergeCell ref="H210:H212"/>
    <mergeCell ref="I210:I212"/>
    <mergeCell ref="J210:J212"/>
    <mergeCell ref="K210:K212"/>
    <mergeCell ref="L210:L212"/>
    <mergeCell ref="M210:M212"/>
    <mergeCell ref="N210:N212"/>
    <mergeCell ref="O210:O212"/>
    <mergeCell ref="N216:N218"/>
    <mergeCell ref="O216:O218"/>
    <mergeCell ref="P216:P218"/>
    <mergeCell ref="Q216:Q218"/>
    <mergeCell ref="A219:A221"/>
    <mergeCell ref="D219:D221"/>
    <mergeCell ref="F219:F221"/>
    <mergeCell ref="G219:G221"/>
    <mergeCell ref="H219:H221"/>
    <mergeCell ref="I219:I221"/>
    <mergeCell ref="J219:J221"/>
    <mergeCell ref="K219:K221"/>
    <mergeCell ref="L219:L221"/>
    <mergeCell ref="M219:M221"/>
    <mergeCell ref="N219:N221"/>
    <mergeCell ref="O219:O221"/>
    <mergeCell ref="I216:I218"/>
    <mergeCell ref="J216:J218"/>
    <mergeCell ref="K216:K218"/>
    <mergeCell ref="L216:L218"/>
    <mergeCell ref="M216:M218"/>
    <mergeCell ref="A216:A218"/>
    <mergeCell ref="D216:D218"/>
    <mergeCell ref="F216:F218"/>
    <mergeCell ref="G216:G218"/>
    <mergeCell ref="H216:H218"/>
    <mergeCell ref="I225:I227"/>
    <mergeCell ref="J225:J227"/>
    <mergeCell ref="K225:K227"/>
    <mergeCell ref="L225:L227"/>
    <mergeCell ref="M225:M227"/>
    <mergeCell ref="A225:A227"/>
    <mergeCell ref="D225:D227"/>
    <mergeCell ref="F225:F227"/>
    <mergeCell ref="G225:G227"/>
    <mergeCell ref="H225:H227"/>
    <mergeCell ref="P219:P221"/>
    <mergeCell ref="Q219:Q221"/>
    <mergeCell ref="A222:A224"/>
    <mergeCell ref="D222:D224"/>
    <mergeCell ref="F222:F224"/>
    <mergeCell ref="G222:G224"/>
    <mergeCell ref="H222:H224"/>
    <mergeCell ref="I222:I224"/>
    <mergeCell ref="J222:J224"/>
    <mergeCell ref="K222:K224"/>
    <mergeCell ref="L222:L224"/>
    <mergeCell ref="M222:M224"/>
    <mergeCell ref="N222:N224"/>
    <mergeCell ref="O222:O224"/>
    <mergeCell ref="P222:P224"/>
    <mergeCell ref="Q222:Q224"/>
    <mergeCell ref="P228:P230"/>
    <mergeCell ref="Q228:Q230"/>
    <mergeCell ref="A231:A233"/>
    <mergeCell ref="D231:D233"/>
    <mergeCell ref="F231:F233"/>
    <mergeCell ref="G231:G233"/>
    <mergeCell ref="H231:H233"/>
    <mergeCell ref="I231:I233"/>
    <mergeCell ref="J231:J233"/>
    <mergeCell ref="K231:K233"/>
    <mergeCell ref="L231:L233"/>
    <mergeCell ref="M231:M233"/>
    <mergeCell ref="N231:N233"/>
    <mergeCell ref="O231:O233"/>
    <mergeCell ref="P231:P233"/>
    <mergeCell ref="Q231:Q233"/>
    <mergeCell ref="N225:N227"/>
    <mergeCell ref="O225:O227"/>
    <mergeCell ref="P225:P227"/>
    <mergeCell ref="Q225:Q227"/>
    <mergeCell ref="A228:A230"/>
    <mergeCell ref="D228:D230"/>
    <mergeCell ref="F228:F230"/>
    <mergeCell ref="G228:G230"/>
    <mergeCell ref="H228:H230"/>
    <mergeCell ref="I228:I230"/>
    <mergeCell ref="J228:J230"/>
    <mergeCell ref="K228:K230"/>
    <mergeCell ref="L228:L230"/>
    <mergeCell ref="M228:M230"/>
    <mergeCell ref="N228:N230"/>
    <mergeCell ref="O228:O230"/>
    <mergeCell ref="N234:N236"/>
    <mergeCell ref="O234:O236"/>
    <mergeCell ref="P234:P236"/>
    <mergeCell ref="Q234:Q236"/>
    <mergeCell ref="A237:A239"/>
    <mergeCell ref="D237:D239"/>
    <mergeCell ref="F237:F239"/>
    <mergeCell ref="G237:G239"/>
    <mergeCell ref="H237:H239"/>
    <mergeCell ref="I237:I239"/>
    <mergeCell ref="J237:J239"/>
    <mergeCell ref="K237:K239"/>
    <mergeCell ref="L237:L239"/>
    <mergeCell ref="M237:M239"/>
    <mergeCell ref="N237:N239"/>
    <mergeCell ref="O237:O239"/>
    <mergeCell ref="I234:I236"/>
    <mergeCell ref="J234:J236"/>
    <mergeCell ref="K234:K236"/>
    <mergeCell ref="L234:L236"/>
    <mergeCell ref="M234:M236"/>
    <mergeCell ref="A234:A236"/>
    <mergeCell ref="D234:D236"/>
    <mergeCell ref="F234:F236"/>
    <mergeCell ref="G234:G236"/>
    <mergeCell ref="H234:H236"/>
    <mergeCell ref="I243:I245"/>
    <mergeCell ref="J243:J245"/>
    <mergeCell ref="K243:K245"/>
    <mergeCell ref="L243:L245"/>
    <mergeCell ref="M243:M245"/>
    <mergeCell ref="A243:A245"/>
    <mergeCell ref="D243:D245"/>
    <mergeCell ref="F243:F245"/>
    <mergeCell ref="G243:G245"/>
    <mergeCell ref="H243:H245"/>
    <mergeCell ref="P237:P239"/>
    <mergeCell ref="Q237:Q239"/>
    <mergeCell ref="A240:A242"/>
    <mergeCell ref="D240:D242"/>
    <mergeCell ref="F240:F242"/>
    <mergeCell ref="G240:G242"/>
    <mergeCell ref="H240:H242"/>
    <mergeCell ref="I240:I242"/>
    <mergeCell ref="J240:J242"/>
    <mergeCell ref="K240:K242"/>
    <mergeCell ref="L240:L242"/>
    <mergeCell ref="M240:M242"/>
    <mergeCell ref="N240:N242"/>
    <mergeCell ref="O240:O242"/>
    <mergeCell ref="P240:P242"/>
    <mergeCell ref="Q240:Q242"/>
    <mergeCell ref="P246:P248"/>
    <mergeCell ref="Q246:Q248"/>
    <mergeCell ref="A249:A251"/>
    <mergeCell ref="D249:D251"/>
    <mergeCell ref="F249:F251"/>
    <mergeCell ref="G249:G251"/>
    <mergeCell ref="H249:H251"/>
    <mergeCell ref="I249:I251"/>
    <mergeCell ref="J249:J251"/>
    <mergeCell ref="K249:K251"/>
    <mergeCell ref="L249:L251"/>
    <mergeCell ref="M249:M251"/>
    <mergeCell ref="N249:N251"/>
    <mergeCell ref="O249:O251"/>
    <mergeCell ref="P249:P251"/>
    <mergeCell ref="Q249:Q251"/>
    <mergeCell ref="N243:N245"/>
    <mergeCell ref="O243:O245"/>
    <mergeCell ref="P243:P245"/>
    <mergeCell ref="Q243:Q245"/>
    <mergeCell ref="A246:A248"/>
    <mergeCell ref="D246:D248"/>
    <mergeCell ref="F246:F248"/>
    <mergeCell ref="G246:G248"/>
    <mergeCell ref="H246:H248"/>
    <mergeCell ref="I246:I248"/>
    <mergeCell ref="J246:J248"/>
    <mergeCell ref="K246:K248"/>
    <mergeCell ref="L246:L248"/>
    <mergeCell ref="M246:M248"/>
    <mergeCell ref="N246:N248"/>
    <mergeCell ref="O246:O248"/>
    <mergeCell ref="N252:N254"/>
    <mergeCell ref="O252:O254"/>
    <mergeCell ref="P252:P254"/>
    <mergeCell ref="Q252:Q254"/>
    <mergeCell ref="A255:A257"/>
    <mergeCell ref="D255:D257"/>
    <mergeCell ref="F255:F257"/>
    <mergeCell ref="G255:G257"/>
    <mergeCell ref="H255:H257"/>
    <mergeCell ref="I255:I257"/>
    <mergeCell ref="J255:J257"/>
    <mergeCell ref="K255:K257"/>
    <mergeCell ref="L255:L257"/>
    <mergeCell ref="M255:M257"/>
    <mergeCell ref="N255:N257"/>
    <mergeCell ref="O255:O257"/>
    <mergeCell ref="I252:I254"/>
    <mergeCell ref="J252:J254"/>
    <mergeCell ref="K252:K254"/>
    <mergeCell ref="L252:L254"/>
    <mergeCell ref="M252:M254"/>
    <mergeCell ref="A252:A254"/>
    <mergeCell ref="D252:D254"/>
    <mergeCell ref="F252:F254"/>
    <mergeCell ref="G252:G254"/>
    <mergeCell ref="H252:H254"/>
    <mergeCell ref="N261:N263"/>
    <mergeCell ref="O261:O263"/>
    <mergeCell ref="P261:P263"/>
    <mergeCell ref="Q261:Q263"/>
    <mergeCell ref="I261:I263"/>
    <mergeCell ref="J261:J263"/>
    <mergeCell ref="K261:K263"/>
    <mergeCell ref="L261:L263"/>
    <mergeCell ref="M261:M263"/>
    <mergeCell ref="A261:A263"/>
    <mergeCell ref="D261:D263"/>
    <mergeCell ref="F261:F263"/>
    <mergeCell ref="G261:G263"/>
    <mergeCell ref="H261:H263"/>
    <mergeCell ref="P255:P257"/>
    <mergeCell ref="Q255:Q257"/>
    <mergeCell ref="A258:A260"/>
    <mergeCell ref="D258:D260"/>
    <mergeCell ref="F258:F260"/>
    <mergeCell ref="G258:G260"/>
    <mergeCell ref="H258:H260"/>
    <mergeCell ref="I258:I260"/>
    <mergeCell ref="J258:J260"/>
    <mergeCell ref="K258:K260"/>
    <mergeCell ref="L258:L260"/>
    <mergeCell ref="M258:M260"/>
    <mergeCell ref="N258:N260"/>
    <mergeCell ref="O258:O260"/>
    <mergeCell ref="P258:P260"/>
    <mergeCell ref="Q258:Q260"/>
    <mergeCell ref="E261:E263"/>
    <mergeCell ref="B258:B260"/>
  </mergeCells>
  <conditionalFormatting sqref="S109:W109">
    <cfRule type="colorScale" priority="2">
      <colorScale>
        <cfvo type="min"/>
        <cfvo type="percentile" val="50"/>
        <cfvo type="max"/>
        <color rgb="FFF8696B"/>
        <color rgb="FFFCFCFF"/>
        <color rgb="FF63BE7B"/>
      </colorScale>
    </cfRule>
  </conditionalFormatting>
  <conditionalFormatting sqref="S108">
    <cfRule type="colorScale" priority="1">
      <colorScale>
        <cfvo type="min"/>
        <cfvo type="percentile" val="50"/>
        <cfvo type="max"/>
        <color rgb="FFF8696B"/>
        <color rgb="FFFCFCFF"/>
        <color rgb="FF63BE7B"/>
      </colorScale>
    </cfRule>
  </conditionalFormatting>
  <dataValidations count="2">
    <dataValidation type="decimal" operator="greaterThan" allowBlank="1" showInputMessage="1" showErrorMessage="1" errorTitle="Nedozvoljeni unos" error="Dozvoljeno unijeti broj sa dva decimalna mjesta." sqref="G6:G8 G120:G122 G36:G38 G51:G53 G66:G68 G81:G83 G96:G98 G111:G113 G126:G128 G141:G143 G156:G158 G171:G173 G186:G188 G201:G203 G216:G218 G231:G233 G246:G248 G261:G263" xr:uid="{3E0F0C7C-85CB-4AFD-A0BF-7C8B4006D761}">
      <formula1>0</formula1>
    </dataValidation>
    <dataValidation type="whole" allowBlank="1" showInputMessage="1" showErrorMessage="1" sqref="A6 A21 A36 A51 A66 A81 A96 A111 A126 A141 A156 A171 A186 A201 A216 A231 A246 A261" xr:uid="{C414207F-AC5D-4242-BBC2-8D5C214CD666}">
      <formula1>1</formula1>
      <formula2>9999</formula2>
    </dataValidation>
  </dataValidations>
  <pageMargins left="0.25" right="0.25" top="0.75" bottom="0.75" header="0.3" footer="0.3"/>
  <pageSetup paperSize="8" scale="28" fitToHeight="0"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0484-3602-4161-B178-D6F29FA3E5BE}">
  <dimension ref="A1:W263"/>
  <sheetViews>
    <sheetView topLeftCell="B1" zoomScale="55" zoomScaleNormal="55" zoomScaleSheetLayoutView="87" workbookViewId="0">
      <pane ySplit="5" topLeftCell="A131" activePane="bottomLeft" state="frozen"/>
      <selection pane="bottomLeft" activeCell="E129" sqref="E129:E131"/>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x14ac:dyDescent="0.2">
      <c r="A1" s="204" t="s">
        <v>185</v>
      </c>
      <c r="B1" s="204"/>
      <c r="C1" s="204"/>
      <c r="D1" s="204"/>
      <c r="E1" s="204"/>
      <c r="F1" s="204"/>
      <c r="G1" s="204"/>
      <c r="H1" s="204"/>
      <c r="I1" s="204"/>
      <c r="J1" s="204"/>
      <c r="K1" s="204"/>
      <c r="L1" s="204"/>
      <c r="M1" s="204"/>
      <c r="N1" s="204"/>
      <c r="O1" s="204"/>
      <c r="P1" s="204"/>
      <c r="Q1" s="204"/>
      <c r="R1" s="204"/>
      <c r="S1" s="204"/>
      <c r="T1" s="204"/>
      <c r="U1" s="204"/>
      <c r="V1" s="204"/>
      <c r="W1" s="204"/>
    </row>
    <row r="2" spans="1:23" ht="43.5" hidden="1" customHeight="1" x14ac:dyDescent="0.2">
      <c r="A2" s="204"/>
      <c r="B2" s="204"/>
      <c r="C2" s="204"/>
      <c r="D2" s="204"/>
      <c r="E2" s="204"/>
      <c r="F2" s="204"/>
      <c r="G2" s="204"/>
      <c r="H2" s="204"/>
      <c r="I2" s="204"/>
      <c r="J2" s="204"/>
      <c r="K2" s="204"/>
      <c r="L2" s="204"/>
      <c r="M2" s="204"/>
      <c r="N2" s="204"/>
      <c r="O2" s="204"/>
      <c r="P2" s="204"/>
      <c r="Q2" s="204"/>
      <c r="R2" s="204"/>
      <c r="S2" s="204"/>
      <c r="T2" s="204"/>
      <c r="U2" s="204"/>
      <c r="V2" s="204"/>
      <c r="W2" s="204"/>
    </row>
    <row r="3" spans="1:23" ht="48.75" hidden="1" customHeight="1" x14ac:dyDescent="0.2">
      <c r="A3" s="208" t="s">
        <v>116</v>
      </c>
      <c r="B3" s="208"/>
      <c r="C3" s="208"/>
      <c r="D3" s="206" t="s">
        <v>389</v>
      </c>
      <c r="E3" s="206"/>
      <c r="F3" s="206"/>
      <c r="G3" s="206"/>
      <c r="H3" s="206"/>
      <c r="I3" s="206"/>
      <c r="J3" s="206"/>
      <c r="K3" s="206"/>
      <c r="L3" s="206"/>
      <c r="M3" s="207" t="s">
        <v>117</v>
      </c>
      <c r="N3" s="207"/>
      <c r="O3" s="99" t="s">
        <v>390</v>
      </c>
      <c r="P3" s="207" t="s">
        <v>118</v>
      </c>
      <c r="Q3" s="207"/>
      <c r="R3" s="207"/>
      <c r="S3" s="175" t="s">
        <v>391</v>
      </c>
      <c r="T3" s="175"/>
      <c r="U3" s="175"/>
      <c r="V3" s="175"/>
      <c r="W3" s="175"/>
    </row>
    <row r="4" spans="1:23" ht="33.75" hidden="1" customHeight="1" x14ac:dyDescent="0.2">
      <c r="A4" s="205" t="s">
        <v>204</v>
      </c>
      <c r="B4" s="205"/>
      <c r="C4" s="205"/>
      <c r="D4" s="205"/>
      <c r="E4" s="205"/>
      <c r="F4" s="205"/>
      <c r="G4" s="205"/>
      <c r="H4" s="205"/>
      <c r="I4" s="205"/>
      <c r="J4" s="205"/>
      <c r="K4" s="205"/>
      <c r="L4" s="205"/>
      <c r="M4" s="205"/>
      <c r="N4" s="205"/>
      <c r="O4" s="203" t="s">
        <v>120</v>
      </c>
      <c r="P4" s="203"/>
      <c r="Q4" s="203"/>
      <c r="R4" s="203"/>
      <c r="S4" s="203"/>
      <c r="T4" s="203"/>
      <c r="U4" s="203"/>
      <c r="V4" s="203"/>
      <c r="W4" s="203"/>
    </row>
    <row r="5" spans="1:23" s="88" customFormat="1" ht="149.25" customHeight="1" x14ac:dyDescent="0.2">
      <c r="A5" s="100" t="s">
        <v>121</v>
      </c>
      <c r="B5" s="100" t="s">
        <v>122</v>
      </c>
      <c r="C5" s="100" t="s">
        <v>123</v>
      </c>
      <c r="D5" s="100" t="s">
        <v>189</v>
      </c>
      <c r="E5" s="100" t="s">
        <v>58</v>
      </c>
      <c r="F5" s="100" t="s">
        <v>124</v>
      </c>
      <c r="G5" s="104" t="s">
        <v>188</v>
      </c>
      <c r="H5" s="100" t="s">
        <v>187</v>
      </c>
      <c r="I5" s="100" t="s">
        <v>209</v>
      </c>
      <c r="J5" s="100" t="s">
        <v>206</v>
      </c>
      <c r="K5" s="100" t="s">
        <v>207</v>
      </c>
      <c r="L5" s="100" t="s">
        <v>186</v>
      </c>
      <c r="M5" s="105" t="s">
        <v>213</v>
      </c>
      <c r="N5" s="106" t="s">
        <v>212</v>
      </c>
      <c r="O5" s="87" t="s">
        <v>216</v>
      </c>
      <c r="P5" s="87" t="s">
        <v>208</v>
      </c>
      <c r="Q5" s="87" t="s">
        <v>125</v>
      </c>
      <c r="R5" s="87" t="s">
        <v>97</v>
      </c>
      <c r="S5" s="87" t="s">
        <v>126</v>
      </c>
      <c r="T5" s="87" t="s">
        <v>182</v>
      </c>
      <c r="U5" s="87" t="s">
        <v>183</v>
      </c>
      <c r="V5" s="87" t="s">
        <v>184</v>
      </c>
      <c r="W5" s="87" t="s">
        <v>253</v>
      </c>
    </row>
    <row r="6" spans="1:23" ht="24.95" customHeight="1" x14ac:dyDescent="0.2">
      <c r="A6" s="181"/>
      <c r="B6" s="181" t="s">
        <v>254</v>
      </c>
      <c r="C6" s="181" t="s">
        <v>255</v>
      </c>
      <c r="D6" s="181"/>
      <c r="E6" s="211" t="s">
        <v>267</v>
      </c>
      <c r="F6" s="198"/>
      <c r="G6" s="217"/>
      <c r="H6" s="198"/>
      <c r="I6" s="198"/>
      <c r="J6" s="198"/>
      <c r="K6" s="198"/>
      <c r="L6" s="198"/>
      <c r="M6" s="198"/>
      <c r="N6" s="198"/>
      <c r="O6" s="198"/>
      <c r="P6" s="198"/>
      <c r="Q6" s="214"/>
      <c r="R6" s="110"/>
      <c r="S6" s="110"/>
      <c r="T6" s="110"/>
      <c r="U6" s="110"/>
      <c r="V6" s="110"/>
      <c r="W6" s="110"/>
    </row>
    <row r="7" spans="1:23" ht="24.95" customHeight="1" x14ac:dyDescent="0.2">
      <c r="A7" s="177"/>
      <c r="B7" s="177"/>
      <c r="C7" s="177"/>
      <c r="D7" s="177"/>
      <c r="E7" s="211"/>
      <c r="F7" s="186"/>
      <c r="G7" s="193"/>
      <c r="H7" s="186"/>
      <c r="I7" s="186"/>
      <c r="J7" s="186"/>
      <c r="K7" s="186"/>
      <c r="L7" s="186"/>
      <c r="M7" s="186"/>
      <c r="N7" s="186"/>
      <c r="O7" s="186"/>
      <c r="P7" s="186"/>
      <c r="Q7" s="214"/>
      <c r="R7" s="108"/>
      <c r="S7" s="108"/>
      <c r="T7" s="108"/>
      <c r="U7" s="108"/>
      <c r="V7" s="108"/>
      <c r="W7" s="108"/>
    </row>
    <row r="8" spans="1:23" ht="24.95" customHeight="1" x14ac:dyDescent="0.2">
      <c r="A8" s="177"/>
      <c r="B8" s="177"/>
      <c r="C8" s="177"/>
      <c r="D8" s="177"/>
      <c r="E8" s="212"/>
      <c r="F8" s="186"/>
      <c r="G8" s="193"/>
      <c r="H8" s="186"/>
      <c r="I8" s="186"/>
      <c r="J8" s="186"/>
      <c r="K8" s="186"/>
      <c r="L8" s="186"/>
      <c r="M8" s="186"/>
      <c r="N8" s="186"/>
      <c r="O8" s="186"/>
      <c r="P8" s="186"/>
      <c r="Q8" s="215"/>
      <c r="R8" s="108"/>
      <c r="S8" s="108"/>
      <c r="T8" s="108"/>
      <c r="U8" s="108"/>
      <c r="V8" s="108"/>
      <c r="W8" s="108"/>
    </row>
    <row r="9" spans="1:23" ht="24.95" customHeight="1" x14ac:dyDescent="0.2">
      <c r="A9" s="177"/>
      <c r="B9" s="177" t="s">
        <v>254</v>
      </c>
      <c r="C9" s="177" t="s">
        <v>255</v>
      </c>
      <c r="D9" s="177"/>
      <c r="E9" s="202" t="s">
        <v>268</v>
      </c>
      <c r="F9" s="186"/>
      <c r="G9" s="193"/>
      <c r="H9" s="186"/>
      <c r="I9" s="186"/>
      <c r="J9" s="186"/>
      <c r="K9" s="186"/>
      <c r="L9" s="186"/>
      <c r="M9" s="186"/>
      <c r="N9" s="186"/>
      <c r="O9" s="186"/>
      <c r="P9" s="186"/>
      <c r="Q9" s="213"/>
      <c r="R9" s="108"/>
      <c r="S9" s="108"/>
      <c r="T9" s="108"/>
      <c r="U9" s="108"/>
      <c r="V9" s="108"/>
      <c r="W9" s="108"/>
    </row>
    <row r="10" spans="1:23" ht="24.95" customHeight="1" x14ac:dyDescent="0.2">
      <c r="A10" s="177"/>
      <c r="B10" s="177"/>
      <c r="C10" s="177"/>
      <c r="D10" s="177"/>
      <c r="E10" s="202"/>
      <c r="F10" s="186"/>
      <c r="G10" s="193"/>
      <c r="H10" s="186"/>
      <c r="I10" s="186"/>
      <c r="J10" s="186"/>
      <c r="K10" s="186"/>
      <c r="L10" s="186"/>
      <c r="M10" s="186"/>
      <c r="N10" s="186"/>
      <c r="O10" s="186"/>
      <c r="P10" s="186"/>
      <c r="Q10" s="197"/>
      <c r="R10" s="108"/>
      <c r="S10" s="108"/>
      <c r="T10" s="108"/>
      <c r="U10" s="108"/>
      <c r="V10" s="108"/>
      <c r="W10" s="108"/>
    </row>
    <row r="11" spans="1:23" ht="24.95" customHeight="1" x14ac:dyDescent="0.2">
      <c r="A11" s="177"/>
      <c r="B11" s="177"/>
      <c r="C11" s="177"/>
      <c r="D11" s="177"/>
      <c r="E11" s="202"/>
      <c r="F11" s="186"/>
      <c r="G11" s="193"/>
      <c r="H11" s="186"/>
      <c r="I11" s="186"/>
      <c r="J11" s="186"/>
      <c r="K11" s="186"/>
      <c r="L11" s="186"/>
      <c r="M11" s="186"/>
      <c r="N11" s="186"/>
      <c r="O11" s="186"/>
      <c r="P11" s="186"/>
      <c r="Q11" s="198"/>
      <c r="R11" s="108"/>
      <c r="S11" s="108"/>
      <c r="T11" s="108"/>
      <c r="U11" s="108"/>
      <c r="V11" s="108"/>
      <c r="W11" s="108"/>
    </row>
    <row r="12" spans="1:23" ht="24.95" customHeight="1" x14ac:dyDescent="0.2">
      <c r="A12" s="177"/>
      <c r="B12" s="177" t="s">
        <v>254</v>
      </c>
      <c r="C12" s="177" t="s">
        <v>255</v>
      </c>
      <c r="D12" s="177"/>
      <c r="E12" s="202" t="s">
        <v>269</v>
      </c>
      <c r="F12" s="186"/>
      <c r="G12" s="193"/>
      <c r="H12" s="186"/>
      <c r="I12" s="186"/>
      <c r="J12" s="186"/>
      <c r="K12" s="186"/>
      <c r="L12" s="186"/>
      <c r="M12" s="186"/>
      <c r="N12" s="186"/>
      <c r="O12" s="186"/>
      <c r="P12" s="186"/>
      <c r="Q12" s="213"/>
      <c r="R12" s="108"/>
      <c r="S12" s="108"/>
      <c r="T12" s="108"/>
      <c r="U12" s="108"/>
      <c r="V12" s="108"/>
      <c r="W12" s="108"/>
    </row>
    <row r="13" spans="1:23" ht="24.95" customHeight="1" x14ac:dyDescent="0.2">
      <c r="A13" s="177"/>
      <c r="B13" s="177"/>
      <c r="C13" s="177"/>
      <c r="D13" s="177"/>
      <c r="E13" s="202"/>
      <c r="F13" s="186"/>
      <c r="G13" s="193"/>
      <c r="H13" s="186"/>
      <c r="I13" s="186"/>
      <c r="J13" s="186"/>
      <c r="K13" s="186"/>
      <c r="L13" s="186"/>
      <c r="M13" s="186"/>
      <c r="N13" s="186"/>
      <c r="O13" s="186"/>
      <c r="P13" s="186"/>
      <c r="Q13" s="197"/>
      <c r="R13" s="108"/>
      <c r="S13" s="108"/>
      <c r="T13" s="108"/>
      <c r="U13" s="108"/>
      <c r="V13" s="108"/>
      <c r="W13" s="108"/>
    </row>
    <row r="14" spans="1:23" ht="24.95" customHeight="1" x14ac:dyDescent="0.2">
      <c r="A14" s="177"/>
      <c r="B14" s="177"/>
      <c r="C14" s="177"/>
      <c r="D14" s="177"/>
      <c r="E14" s="202"/>
      <c r="F14" s="186"/>
      <c r="G14" s="193"/>
      <c r="H14" s="186"/>
      <c r="I14" s="186"/>
      <c r="J14" s="186"/>
      <c r="K14" s="186"/>
      <c r="L14" s="186"/>
      <c r="M14" s="186"/>
      <c r="N14" s="186"/>
      <c r="O14" s="186"/>
      <c r="P14" s="186"/>
      <c r="Q14" s="198"/>
      <c r="R14" s="108"/>
      <c r="S14" s="108"/>
      <c r="T14" s="108"/>
      <c r="U14" s="108"/>
      <c r="V14" s="108"/>
      <c r="W14" s="108"/>
    </row>
    <row r="15" spans="1:23" ht="24.95" customHeight="1" x14ac:dyDescent="0.2">
      <c r="A15" s="177"/>
      <c r="B15" s="177" t="s">
        <v>254</v>
      </c>
      <c r="C15" s="177" t="s">
        <v>255</v>
      </c>
      <c r="D15" s="177"/>
      <c r="E15" s="202" t="s">
        <v>270</v>
      </c>
      <c r="F15" s="186"/>
      <c r="G15" s="193"/>
      <c r="H15" s="186"/>
      <c r="I15" s="186"/>
      <c r="J15" s="186"/>
      <c r="K15" s="186"/>
      <c r="L15" s="186"/>
      <c r="M15" s="186"/>
      <c r="N15" s="186"/>
      <c r="O15" s="186"/>
      <c r="P15" s="186"/>
      <c r="Q15" s="213"/>
      <c r="R15" s="108"/>
      <c r="S15" s="108"/>
      <c r="T15" s="108"/>
      <c r="U15" s="108"/>
      <c r="V15" s="108"/>
      <c r="W15" s="108"/>
    </row>
    <row r="16" spans="1:23" ht="24.95" customHeight="1" x14ac:dyDescent="0.2">
      <c r="A16" s="177"/>
      <c r="B16" s="177"/>
      <c r="C16" s="177"/>
      <c r="D16" s="177"/>
      <c r="E16" s="202"/>
      <c r="F16" s="186"/>
      <c r="G16" s="193"/>
      <c r="H16" s="186"/>
      <c r="I16" s="186"/>
      <c r="J16" s="186"/>
      <c r="K16" s="186"/>
      <c r="L16" s="186"/>
      <c r="M16" s="186"/>
      <c r="N16" s="186"/>
      <c r="O16" s="186"/>
      <c r="P16" s="186"/>
      <c r="Q16" s="197"/>
      <c r="R16" s="108"/>
      <c r="S16" s="108"/>
      <c r="T16" s="108"/>
      <c r="U16" s="108"/>
      <c r="V16" s="108"/>
      <c r="W16" s="108"/>
    </row>
    <row r="17" spans="1:23" ht="24.95" customHeight="1" x14ac:dyDescent="0.2">
      <c r="A17" s="177"/>
      <c r="B17" s="177"/>
      <c r="C17" s="177"/>
      <c r="D17" s="177"/>
      <c r="E17" s="202"/>
      <c r="F17" s="186"/>
      <c r="G17" s="193"/>
      <c r="H17" s="186"/>
      <c r="I17" s="186"/>
      <c r="J17" s="186"/>
      <c r="K17" s="186"/>
      <c r="L17" s="186"/>
      <c r="M17" s="186"/>
      <c r="N17" s="186"/>
      <c r="O17" s="186"/>
      <c r="P17" s="186"/>
      <c r="Q17" s="198"/>
      <c r="R17" s="108"/>
      <c r="S17" s="108"/>
      <c r="T17" s="108"/>
      <c r="U17" s="108"/>
      <c r="V17" s="108"/>
      <c r="W17" s="108"/>
    </row>
    <row r="18" spans="1:23" ht="24.95" customHeight="1" x14ac:dyDescent="0.2">
      <c r="A18" s="177"/>
      <c r="B18" s="177" t="s">
        <v>254</v>
      </c>
      <c r="C18" s="177" t="s">
        <v>255</v>
      </c>
      <c r="D18" s="177"/>
      <c r="E18" s="202" t="s">
        <v>271</v>
      </c>
      <c r="F18" s="186"/>
      <c r="G18" s="193"/>
      <c r="H18" s="186"/>
      <c r="I18" s="186"/>
      <c r="J18" s="186"/>
      <c r="K18" s="186"/>
      <c r="L18" s="186"/>
      <c r="M18" s="186"/>
      <c r="N18" s="186"/>
      <c r="O18" s="186"/>
      <c r="P18" s="186"/>
      <c r="Q18" s="213"/>
      <c r="R18" s="108"/>
      <c r="S18" s="108"/>
      <c r="T18" s="108"/>
      <c r="U18" s="108"/>
      <c r="V18" s="108"/>
      <c r="W18" s="108"/>
    </row>
    <row r="19" spans="1:23" ht="24.95" customHeight="1" x14ac:dyDescent="0.2">
      <c r="A19" s="177"/>
      <c r="B19" s="177"/>
      <c r="C19" s="177"/>
      <c r="D19" s="177"/>
      <c r="E19" s="202"/>
      <c r="F19" s="186"/>
      <c r="G19" s="193"/>
      <c r="H19" s="186"/>
      <c r="I19" s="186"/>
      <c r="J19" s="186"/>
      <c r="K19" s="186"/>
      <c r="L19" s="186"/>
      <c r="M19" s="186"/>
      <c r="N19" s="186"/>
      <c r="O19" s="186"/>
      <c r="P19" s="186"/>
      <c r="Q19" s="197"/>
      <c r="R19" s="108"/>
      <c r="S19" s="108"/>
      <c r="T19" s="108"/>
      <c r="U19" s="108"/>
      <c r="V19" s="108"/>
      <c r="W19" s="108"/>
    </row>
    <row r="20" spans="1:23" ht="24.95" customHeight="1" x14ac:dyDescent="0.2">
      <c r="A20" s="177"/>
      <c r="B20" s="177"/>
      <c r="C20" s="177"/>
      <c r="D20" s="177"/>
      <c r="E20" s="202"/>
      <c r="F20" s="186"/>
      <c r="G20" s="193"/>
      <c r="H20" s="186"/>
      <c r="I20" s="186"/>
      <c r="J20" s="186"/>
      <c r="K20" s="186"/>
      <c r="L20" s="186"/>
      <c r="M20" s="186"/>
      <c r="N20" s="186"/>
      <c r="O20" s="186"/>
      <c r="P20" s="186"/>
      <c r="Q20" s="198"/>
      <c r="R20" s="108"/>
      <c r="S20" s="108"/>
      <c r="T20" s="108"/>
      <c r="U20" s="108"/>
      <c r="V20" s="108"/>
      <c r="W20" s="108"/>
    </row>
    <row r="21" spans="1:23" ht="24.95" customHeight="1" x14ac:dyDescent="0.2">
      <c r="A21" s="177"/>
      <c r="B21" s="177" t="s">
        <v>254</v>
      </c>
      <c r="C21" s="177" t="s">
        <v>255</v>
      </c>
      <c r="D21" s="177"/>
      <c r="E21" s="199" t="s">
        <v>272</v>
      </c>
      <c r="F21" s="186"/>
      <c r="G21" s="193"/>
      <c r="H21" s="186"/>
      <c r="I21" s="186"/>
      <c r="J21" s="186"/>
      <c r="K21" s="186"/>
      <c r="L21" s="186"/>
      <c r="M21" s="186"/>
      <c r="N21" s="186"/>
      <c r="O21" s="186"/>
      <c r="P21" s="186"/>
      <c r="Q21" s="196"/>
      <c r="R21" s="108"/>
      <c r="S21" s="108"/>
      <c r="T21" s="108"/>
      <c r="U21" s="108"/>
      <c r="V21" s="108"/>
      <c r="W21" s="108"/>
    </row>
    <row r="22" spans="1:23" ht="24.95" customHeight="1" x14ac:dyDescent="0.2">
      <c r="A22" s="177"/>
      <c r="B22" s="177"/>
      <c r="C22" s="177"/>
      <c r="D22" s="177"/>
      <c r="E22" s="200"/>
      <c r="F22" s="186"/>
      <c r="G22" s="193"/>
      <c r="H22" s="186"/>
      <c r="I22" s="186"/>
      <c r="J22" s="186"/>
      <c r="K22" s="186"/>
      <c r="L22" s="186"/>
      <c r="M22" s="186"/>
      <c r="N22" s="186"/>
      <c r="O22" s="186"/>
      <c r="P22" s="186"/>
      <c r="Q22" s="214"/>
      <c r="R22" s="108"/>
      <c r="S22" s="108"/>
      <c r="T22" s="108"/>
      <c r="U22" s="108"/>
      <c r="V22" s="108"/>
      <c r="W22" s="108"/>
    </row>
    <row r="23" spans="1:23" ht="24.95" customHeight="1" x14ac:dyDescent="0.2">
      <c r="A23" s="177"/>
      <c r="B23" s="177"/>
      <c r="C23" s="177"/>
      <c r="D23" s="177"/>
      <c r="E23" s="201"/>
      <c r="F23" s="186"/>
      <c r="G23" s="193"/>
      <c r="H23" s="186"/>
      <c r="I23" s="186"/>
      <c r="J23" s="186"/>
      <c r="K23" s="186"/>
      <c r="L23" s="186"/>
      <c r="M23" s="186"/>
      <c r="N23" s="186"/>
      <c r="O23" s="186"/>
      <c r="P23" s="186"/>
      <c r="Q23" s="215"/>
      <c r="R23" s="108"/>
      <c r="S23" s="108"/>
      <c r="T23" s="108"/>
      <c r="U23" s="108"/>
      <c r="V23" s="108"/>
      <c r="W23" s="108"/>
    </row>
    <row r="24" spans="1:23" ht="24.95" customHeight="1" x14ac:dyDescent="0.2">
      <c r="A24" s="177"/>
      <c r="B24" s="177" t="s">
        <v>254</v>
      </c>
      <c r="C24" s="177" t="s">
        <v>255</v>
      </c>
      <c r="D24" s="177"/>
      <c r="E24" s="185" t="s">
        <v>273</v>
      </c>
      <c r="F24" s="186"/>
      <c r="G24" s="193"/>
      <c r="H24" s="186"/>
      <c r="I24" s="186"/>
      <c r="J24" s="186"/>
      <c r="K24" s="186"/>
      <c r="L24" s="186"/>
      <c r="M24" s="186"/>
      <c r="N24" s="186"/>
      <c r="O24" s="186"/>
      <c r="P24" s="186"/>
      <c r="Q24" s="213"/>
      <c r="R24" s="108"/>
      <c r="S24" s="108"/>
      <c r="T24" s="108"/>
      <c r="U24" s="108"/>
      <c r="V24" s="108"/>
      <c r="W24" s="108"/>
    </row>
    <row r="25" spans="1:23" ht="24.95" customHeight="1" x14ac:dyDescent="0.2">
      <c r="A25" s="177"/>
      <c r="B25" s="177"/>
      <c r="C25" s="177"/>
      <c r="D25" s="177"/>
      <c r="E25" s="185"/>
      <c r="F25" s="186"/>
      <c r="G25" s="193"/>
      <c r="H25" s="186"/>
      <c r="I25" s="186"/>
      <c r="J25" s="186"/>
      <c r="K25" s="186"/>
      <c r="L25" s="186"/>
      <c r="M25" s="186"/>
      <c r="N25" s="186"/>
      <c r="O25" s="186"/>
      <c r="P25" s="186"/>
      <c r="Q25" s="197"/>
      <c r="R25" s="108"/>
      <c r="S25" s="108"/>
      <c r="T25" s="108"/>
      <c r="U25" s="108"/>
      <c r="V25" s="108"/>
      <c r="W25" s="108"/>
    </row>
    <row r="26" spans="1:23" ht="24.95" customHeight="1" x14ac:dyDescent="0.2">
      <c r="A26" s="177"/>
      <c r="B26" s="177"/>
      <c r="C26" s="177"/>
      <c r="D26" s="177"/>
      <c r="E26" s="185"/>
      <c r="F26" s="186"/>
      <c r="G26" s="193"/>
      <c r="H26" s="186"/>
      <c r="I26" s="186"/>
      <c r="J26" s="186"/>
      <c r="K26" s="186"/>
      <c r="L26" s="186"/>
      <c r="M26" s="186"/>
      <c r="N26" s="186"/>
      <c r="O26" s="186"/>
      <c r="P26" s="186"/>
      <c r="Q26" s="198"/>
      <c r="R26" s="108"/>
      <c r="S26" s="108"/>
      <c r="T26" s="108"/>
      <c r="U26" s="108"/>
      <c r="V26" s="108"/>
      <c r="W26" s="108"/>
    </row>
    <row r="27" spans="1:23" ht="24.95" customHeight="1" x14ac:dyDescent="0.2">
      <c r="A27" s="177"/>
      <c r="B27" s="177" t="s">
        <v>254</v>
      </c>
      <c r="C27" s="177" t="s">
        <v>255</v>
      </c>
      <c r="D27" s="177"/>
      <c r="E27" s="185" t="s">
        <v>274</v>
      </c>
      <c r="F27" s="186"/>
      <c r="G27" s="193"/>
      <c r="H27" s="186"/>
      <c r="I27" s="186"/>
      <c r="J27" s="186"/>
      <c r="K27" s="186"/>
      <c r="L27" s="186"/>
      <c r="M27" s="186"/>
      <c r="N27" s="186"/>
      <c r="O27" s="186"/>
      <c r="P27" s="186"/>
      <c r="Q27" s="213"/>
      <c r="R27" s="108"/>
      <c r="S27" s="108"/>
      <c r="T27" s="108"/>
      <c r="U27" s="108"/>
      <c r="V27" s="108"/>
      <c r="W27" s="108"/>
    </row>
    <row r="28" spans="1:23" ht="24.95" customHeight="1" x14ac:dyDescent="0.2">
      <c r="A28" s="177"/>
      <c r="B28" s="177"/>
      <c r="C28" s="177"/>
      <c r="D28" s="177"/>
      <c r="E28" s="185"/>
      <c r="F28" s="186"/>
      <c r="G28" s="193"/>
      <c r="H28" s="186"/>
      <c r="I28" s="186"/>
      <c r="J28" s="186"/>
      <c r="K28" s="186"/>
      <c r="L28" s="186"/>
      <c r="M28" s="186"/>
      <c r="N28" s="186"/>
      <c r="O28" s="186"/>
      <c r="P28" s="186"/>
      <c r="Q28" s="197"/>
      <c r="R28" s="108"/>
      <c r="S28" s="108"/>
      <c r="T28" s="108"/>
      <c r="U28" s="108"/>
      <c r="V28" s="108"/>
      <c r="W28" s="108"/>
    </row>
    <row r="29" spans="1:23" ht="24.95" customHeight="1" x14ac:dyDescent="0.2">
      <c r="A29" s="177"/>
      <c r="B29" s="177"/>
      <c r="C29" s="177"/>
      <c r="D29" s="177"/>
      <c r="E29" s="185"/>
      <c r="F29" s="186"/>
      <c r="G29" s="193"/>
      <c r="H29" s="186"/>
      <c r="I29" s="186"/>
      <c r="J29" s="186"/>
      <c r="K29" s="186"/>
      <c r="L29" s="186"/>
      <c r="M29" s="186"/>
      <c r="N29" s="186"/>
      <c r="O29" s="186"/>
      <c r="P29" s="186"/>
      <c r="Q29" s="198"/>
      <c r="R29" s="108"/>
      <c r="S29" s="108"/>
      <c r="T29" s="108"/>
      <c r="U29" s="108"/>
      <c r="V29" s="108"/>
      <c r="W29" s="108"/>
    </row>
    <row r="30" spans="1:23" ht="24.95" customHeight="1" x14ac:dyDescent="0.2">
      <c r="A30" s="177"/>
      <c r="B30" s="177" t="s">
        <v>254</v>
      </c>
      <c r="C30" s="177" t="s">
        <v>255</v>
      </c>
      <c r="D30" s="177"/>
      <c r="E30" s="185" t="s">
        <v>275</v>
      </c>
      <c r="F30" s="186"/>
      <c r="G30" s="193"/>
      <c r="H30" s="186"/>
      <c r="I30" s="186"/>
      <c r="J30" s="186"/>
      <c r="K30" s="186"/>
      <c r="L30" s="186"/>
      <c r="M30" s="186"/>
      <c r="N30" s="186"/>
      <c r="O30" s="186"/>
      <c r="P30" s="186"/>
      <c r="Q30" s="213"/>
      <c r="R30" s="108"/>
      <c r="S30" s="108"/>
      <c r="T30" s="108"/>
      <c r="U30" s="108"/>
      <c r="V30" s="108"/>
      <c r="W30" s="108"/>
    </row>
    <row r="31" spans="1:23" ht="24.95" customHeight="1" x14ac:dyDescent="0.2">
      <c r="A31" s="177"/>
      <c r="B31" s="177"/>
      <c r="C31" s="177"/>
      <c r="D31" s="177"/>
      <c r="E31" s="185"/>
      <c r="F31" s="186"/>
      <c r="G31" s="193"/>
      <c r="H31" s="186"/>
      <c r="I31" s="186"/>
      <c r="J31" s="186"/>
      <c r="K31" s="186"/>
      <c r="L31" s="186"/>
      <c r="M31" s="186"/>
      <c r="N31" s="186"/>
      <c r="O31" s="186"/>
      <c r="P31" s="186"/>
      <c r="Q31" s="197"/>
      <c r="R31" s="108"/>
      <c r="S31" s="108"/>
      <c r="T31" s="108"/>
      <c r="U31" s="108"/>
      <c r="V31" s="108"/>
      <c r="W31" s="108"/>
    </row>
    <row r="32" spans="1:23" ht="24.95" customHeight="1" x14ac:dyDescent="0.2">
      <c r="A32" s="177"/>
      <c r="B32" s="177"/>
      <c r="C32" s="177"/>
      <c r="D32" s="177"/>
      <c r="E32" s="185"/>
      <c r="F32" s="186"/>
      <c r="G32" s="193"/>
      <c r="H32" s="186"/>
      <c r="I32" s="186"/>
      <c r="J32" s="186"/>
      <c r="K32" s="186"/>
      <c r="L32" s="186"/>
      <c r="M32" s="186"/>
      <c r="N32" s="186"/>
      <c r="O32" s="186"/>
      <c r="P32" s="186"/>
      <c r="Q32" s="198"/>
      <c r="R32" s="108"/>
      <c r="S32" s="108"/>
      <c r="T32" s="108"/>
      <c r="U32" s="108"/>
      <c r="V32" s="108"/>
      <c r="W32" s="108"/>
    </row>
    <row r="33" spans="1:23" ht="24.95" customHeight="1" x14ac:dyDescent="0.2">
      <c r="A33" s="177"/>
      <c r="B33" s="177" t="s">
        <v>254</v>
      </c>
      <c r="C33" s="177" t="s">
        <v>255</v>
      </c>
      <c r="D33" s="177"/>
      <c r="E33" s="202" t="s">
        <v>276</v>
      </c>
      <c r="F33" s="186"/>
      <c r="G33" s="193"/>
      <c r="H33" s="186"/>
      <c r="I33" s="186"/>
      <c r="J33" s="186"/>
      <c r="K33" s="186"/>
      <c r="L33" s="186"/>
      <c r="M33" s="186"/>
      <c r="N33" s="186"/>
      <c r="O33" s="186"/>
      <c r="P33" s="186"/>
      <c r="Q33" s="213"/>
      <c r="R33" s="108"/>
      <c r="S33" s="108"/>
      <c r="T33" s="108"/>
      <c r="U33" s="108"/>
      <c r="V33" s="108"/>
      <c r="W33" s="108"/>
    </row>
    <row r="34" spans="1:23" ht="24.95" customHeight="1" x14ac:dyDescent="0.2">
      <c r="A34" s="177"/>
      <c r="B34" s="177"/>
      <c r="C34" s="177"/>
      <c r="D34" s="177"/>
      <c r="E34" s="202"/>
      <c r="F34" s="186"/>
      <c r="G34" s="193"/>
      <c r="H34" s="186"/>
      <c r="I34" s="186"/>
      <c r="J34" s="186"/>
      <c r="K34" s="186"/>
      <c r="L34" s="186"/>
      <c r="M34" s="186"/>
      <c r="N34" s="186"/>
      <c r="O34" s="186"/>
      <c r="P34" s="186"/>
      <c r="Q34" s="197"/>
      <c r="R34" s="108"/>
      <c r="S34" s="108"/>
      <c r="T34" s="108"/>
      <c r="U34" s="108"/>
      <c r="V34" s="108"/>
      <c r="W34" s="108"/>
    </row>
    <row r="35" spans="1:23" ht="24.95" customHeight="1" x14ac:dyDescent="0.2">
      <c r="A35" s="177"/>
      <c r="B35" s="177"/>
      <c r="C35" s="177"/>
      <c r="D35" s="177"/>
      <c r="E35" s="202"/>
      <c r="F35" s="186"/>
      <c r="G35" s="193"/>
      <c r="H35" s="186"/>
      <c r="I35" s="186"/>
      <c r="J35" s="186"/>
      <c r="K35" s="186"/>
      <c r="L35" s="186"/>
      <c r="M35" s="186"/>
      <c r="N35" s="186"/>
      <c r="O35" s="186"/>
      <c r="P35" s="186"/>
      <c r="Q35" s="198"/>
      <c r="R35" s="108"/>
      <c r="S35" s="108"/>
      <c r="T35" s="108"/>
      <c r="U35" s="108"/>
      <c r="V35" s="108"/>
      <c r="W35" s="108"/>
    </row>
    <row r="36" spans="1:23" ht="24.95" customHeight="1" x14ac:dyDescent="0.2">
      <c r="A36" s="177"/>
      <c r="B36" s="177" t="s">
        <v>254</v>
      </c>
      <c r="C36" s="177" t="s">
        <v>255</v>
      </c>
      <c r="D36" s="177"/>
      <c r="E36" s="216" t="s">
        <v>277</v>
      </c>
      <c r="F36" s="186"/>
      <c r="G36" s="193"/>
      <c r="H36" s="186"/>
      <c r="I36" s="186"/>
      <c r="J36" s="186"/>
      <c r="K36" s="186"/>
      <c r="L36" s="186"/>
      <c r="M36" s="186"/>
      <c r="N36" s="186"/>
      <c r="O36" s="186"/>
      <c r="P36" s="186"/>
      <c r="Q36" s="196"/>
      <c r="R36" s="108"/>
      <c r="S36" s="108"/>
      <c r="T36" s="108"/>
      <c r="U36" s="108"/>
      <c r="V36" s="108"/>
      <c r="W36" s="108"/>
    </row>
    <row r="37" spans="1:23" ht="24.95" customHeight="1" x14ac:dyDescent="0.2">
      <c r="A37" s="177"/>
      <c r="B37" s="177"/>
      <c r="C37" s="177"/>
      <c r="D37" s="177"/>
      <c r="E37" s="211"/>
      <c r="F37" s="186"/>
      <c r="G37" s="193"/>
      <c r="H37" s="186"/>
      <c r="I37" s="186"/>
      <c r="J37" s="186"/>
      <c r="K37" s="186"/>
      <c r="L37" s="186"/>
      <c r="M37" s="186"/>
      <c r="N37" s="186"/>
      <c r="O37" s="186"/>
      <c r="P37" s="186"/>
      <c r="Q37" s="214"/>
      <c r="R37" s="108"/>
      <c r="S37" s="108"/>
      <c r="T37" s="108"/>
      <c r="U37" s="108"/>
      <c r="V37" s="108"/>
      <c r="W37" s="108"/>
    </row>
    <row r="38" spans="1:23" ht="24.95" customHeight="1" x14ac:dyDescent="0.2">
      <c r="A38" s="177"/>
      <c r="B38" s="177"/>
      <c r="C38" s="177"/>
      <c r="D38" s="177"/>
      <c r="E38" s="212"/>
      <c r="F38" s="186"/>
      <c r="G38" s="193"/>
      <c r="H38" s="186"/>
      <c r="I38" s="186"/>
      <c r="J38" s="186"/>
      <c r="K38" s="186"/>
      <c r="L38" s="186"/>
      <c r="M38" s="186"/>
      <c r="N38" s="186"/>
      <c r="O38" s="186"/>
      <c r="P38" s="186"/>
      <c r="Q38" s="215"/>
      <c r="R38" s="108"/>
      <c r="S38" s="108"/>
      <c r="T38" s="108"/>
      <c r="U38" s="108"/>
      <c r="V38" s="108"/>
      <c r="W38" s="108"/>
    </row>
    <row r="39" spans="1:23" ht="24.95" customHeight="1" x14ac:dyDescent="0.2">
      <c r="A39" s="177"/>
      <c r="B39" s="177" t="s">
        <v>254</v>
      </c>
      <c r="C39" s="177" t="s">
        <v>255</v>
      </c>
      <c r="D39" s="177"/>
      <c r="E39" s="202" t="s">
        <v>278</v>
      </c>
      <c r="F39" s="186"/>
      <c r="G39" s="193"/>
      <c r="H39" s="186"/>
      <c r="I39" s="186"/>
      <c r="J39" s="186"/>
      <c r="K39" s="186"/>
      <c r="L39" s="186"/>
      <c r="M39" s="186"/>
      <c r="N39" s="186"/>
      <c r="O39" s="186"/>
      <c r="P39" s="186"/>
      <c r="Q39" s="213"/>
      <c r="R39" s="108"/>
      <c r="S39" s="108"/>
      <c r="T39" s="108"/>
      <c r="U39" s="108"/>
      <c r="V39" s="108"/>
      <c r="W39" s="108"/>
    </row>
    <row r="40" spans="1:23" ht="24.95" customHeight="1" x14ac:dyDescent="0.2">
      <c r="A40" s="177"/>
      <c r="B40" s="177"/>
      <c r="C40" s="177"/>
      <c r="D40" s="177"/>
      <c r="E40" s="202"/>
      <c r="F40" s="186"/>
      <c r="G40" s="193"/>
      <c r="H40" s="186"/>
      <c r="I40" s="186"/>
      <c r="J40" s="186"/>
      <c r="K40" s="186"/>
      <c r="L40" s="186"/>
      <c r="M40" s="186"/>
      <c r="N40" s="186"/>
      <c r="O40" s="186"/>
      <c r="P40" s="186"/>
      <c r="Q40" s="197"/>
      <c r="R40" s="108"/>
      <c r="S40" s="108"/>
      <c r="T40" s="108"/>
      <c r="U40" s="108"/>
      <c r="V40" s="108"/>
      <c r="W40" s="108"/>
    </row>
    <row r="41" spans="1:23" ht="24.95" customHeight="1" x14ac:dyDescent="0.2">
      <c r="A41" s="177"/>
      <c r="B41" s="177"/>
      <c r="C41" s="177"/>
      <c r="D41" s="177"/>
      <c r="E41" s="202"/>
      <c r="F41" s="186"/>
      <c r="G41" s="193"/>
      <c r="H41" s="186"/>
      <c r="I41" s="186"/>
      <c r="J41" s="186"/>
      <c r="K41" s="186"/>
      <c r="L41" s="186"/>
      <c r="M41" s="186"/>
      <c r="N41" s="186"/>
      <c r="O41" s="186"/>
      <c r="P41" s="186"/>
      <c r="Q41" s="198"/>
      <c r="R41" s="108"/>
      <c r="S41" s="108"/>
      <c r="T41" s="108"/>
      <c r="U41" s="108"/>
      <c r="V41" s="108"/>
      <c r="W41" s="108"/>
    </row>
    <row r="42" spans="1:23" ht="24.95" customHeight="1" x14ac:dyDescent="0.2">
      <c r="A42" s="177"/>
      <c r="B42" s="177" t="s">
        <v>254</v>
      </c>
      <c r="C42" s="177" t="s">
        <v>255</v>
      </c>
      <c r="D42" s="177"/>
      <c r="E42" s="185" t="s">
        <v>279</v>
      </c>
      <c r="F42" s="186"/>
      <c r="G42" s="193"/>
      <c r="H42" s="186"/>
      <c r="I42" s="186"/>
      <c r="J42" s="186"/>
      <c r="K42" s="186"/>
      <c r="L42" s="186"/>
      <c r="M42" s="186"/>
      <c r="N42" s="186"/>
      <c r="O42" s="186"/>
      <c r="P42" s="186"/>
      <c r="Q42" s="213"/>
      <c r="R42" s="108"/>
      <c r="S42" s="108"/>
      <c r="T42" s="108"/>
      <c r="U42" s="108"/>
      <c r="V42" s="108"/>
      <c r="W42" s="108"/>
    </row>
    <row r="43" spans="1:23" ht="24.95" customHeight="1" x14ac:dyDescent="0.2">
      <c r="A43" s="177"/>
      <c r="B43" s="177"/>
      <c r="C43" s="177"/>
      <c r="D43" s="177"/>
      <c r="E43" s="185"/>
      <c r="F43" s="186"/>
      <c r="G43" s="193"/>
      <c r="H43" s="186"/>
      <c r="I43" s="186"/>
      <c r="J43" s="186"/>
      <c r="K43" s="186"/>
      <c r="L43" s="186"/>
      <c r="M43" s="186"/>
      <c r="N43" s="186"/>
      <c r="O43" s="186"/>
      <c r="P43" s="186"/>
      <c r="Q43" s="197"/>
      <c r="R43" s="108"/>
      <c r="S43" s="108"/>
      <c r="T43" s="108"/>
      <c r="U43" s="108"/>
      <c r="V43" s="108"/>
      <c r="W43" s="108"/>
    </row>
    <row r="44" spans="1:23" ht="24.95" customHeight="1" x14ac:dyDescent="0.2">
      <c r="A44" s="177"/>
      <c r="B44" s="177"/>
      <c r="C44" s="177"/>
      <c r="D44" s="177"/>
      <c r="E44" s="185"/>
      <c r="F44" s="186"/>
      <c r="G44" s="193"/>
      <c r="H44" s="186"/>
      <c r="I44" s="186"/>
      <c r="J44" s="186"/>
      <c r="K44" s="186"/>
      <c r="L44" s="186"/>
      <c r="M44" s="186"/>
      <c r="N44" s="186"/>
      <c r="O44" s="186"/>
      <c r="P44" s="186"/>
      <c r="Q44" s="198"/>
      <c r="R44" s="108"/>
      <c r="S44" s="108"/>
      <c r="T44" s="108"/>
      <c r="U44" s="108"/>
      <c r="V44" s="108"/>
      <c r="W44" s="108"/>
    </row>
    <row r="45" spans="1:23" ht="24.95" customHeight="1" x14ac:dyDescent="0.2">
      <c r="A45" s="177"/>
      <c r="B45" s="177" t="s">
        <v>254</v>
      </c>
      <c r="C45" s="177" t="s">
        <v>255</v>
      </c>
      <c r="D45" s="177"/>
      <c r="E45" s="185" t="s">
        <v>280</v>
      </c>
      <c r="F45" s="186"/>
      <c r="G45" s="193"/>
      <c r="H45" s="186"/>
      <c r="I45" s="186"/>
      <c r="J45" s="186"/>
      <c r="K45" s="186"/>
      <c r="L45" s="186"/>
      <c r="M45" s="186"/>
      <c r="N45" s="186"/>
      <c r="O45" s="186"/>
      <c r="P45" s="186"/>
      <c r="Q45" s="213"/>
      <c r="R45" s="108"/>
      <c r="S45" s="108"/>
      <c r="T45" s="108"/>
      <c r="U45" s="108"/>
      <c r="V45" s="108"/>
      <c r="W45" s="108"/>
    </row>
    <row r="46" spans="1:23" ht="24.95" customHeight="1" x14ac:dyDescent="0.2">
      <c r="A46" s="177"/>
      <c r="B46" s="177"/>
      <c r="C46" s="177"/>
      <c r="D46" s="177"/>
      <c r="E46" s="185"/>
      <c r="F46" s="186"/>
      <c r="G46" s="193"/>
      <c r="H46" s="186"/>
      <c r="I46" s="186"/>
      <c r="J46" s="186"/>
      <c r="K46" s="186"/>
      <c r="L46" s="186"/>
      <c r="M46" s="186"/>
      <c r="N46" s="186"/>
      <c r="O46" s="186"/>
      <c r="P46" s="186"/>
      <c r="Q46" s="197"/>
      <c r="R46" s="108"/>
      <c r="S46" s="108"/>
      <c r="T46" s="108"/>
      <c r="U46" s="108"/>
      <c r="V46" s="108"/>
      <c r="W46" s="108"/>
    </row>
    <row r="47" spans="1:23" ht="24.95" customHeight="1" x14ac:dyDescent="0.2">
      <c r="A47" s="177"/>
      <c r="B47" s="177"/>
      <c r="C47" s="177"/>
      <c r="D47" s="177"/>
      <c r="E47" s="185"/>
      <c r="F47" s="186"/>
      <c r="G47" s="193"/>
      <c r="H47" s="186"/>
      <c r="I47" s="186"/>
      <c r="J47" s="186"/>
      <c r="K47" s="186"/>
      <c r="L47" s="186"/>
      <c r="M47" s="186"/>
      <c r="N47" s="186"/>
      <c r="O47" s="186"/>
      <c r="P47" s="186"/>
      <c r="Q47" s="198"/>
      <c r="R47" s="108"/>
      <c r="S47" s="108"/>
      <c r="T47" s="108"/>
      <c r="U47" s="108"/>
      <c r="V47" s="108"/>
      <c r="W47" s="108"/>
    </row>
    <row r="48" spans="1:23" ht="24.95" customHeight="1" x14ac:dyDescent="0.2">
      <c r="A48" s="177"/>
      <c r="B48" s="177" t="s">
        <v>254</v>
      </c>
      <c r="C48" s="177" t="s">
        <v>255</v>
      </c>
      <c r="D48" s="177"/>
      <c r="E48" s="185" t="s">
        <v>281</v>
      </c>
      <c r="F48" s="186"/>
      <c r="G48" s="193"/>
      <c r="H48" s="186"/>
      <c r="I48" s="186"/>
      <c r="J48" s="186"/>
      <c r="K48" s="186"/>
      <c r="L48" s="186"/>
      <c r="M48" s="186"/>
      <c r="N48" s="186"/>
      <c r="O48" s="186"/>
      <c r="P48" s="186"/>
      <c r="Q48" s="213"/>
      <c r="R48" s="108"/>
      <c r="S48" s="108"/>
      <c r="T48" s="108"/>
      <c r="U48" s="108"/>
      <c r="V48" s="108"/>
      <c r="W48" s="108"/>
    </row>
    <row r="49" spans="1:23" ht="24.95" customHeight="1" x14ac:dyDescent="0.2">
      <c r="A49" s="177"/>
      <c r="B49" s="177"/>
      <c r="C49" s="177"/>
      <c r="D49" s="177"/>
      <c r="E49" s="185"/>
      <c r="F49" s="186"/>
      <c r="G49" s="193"/>
      <c r="H49" s="186"/>
      <c r="I49" s="186"/>
      <c r="J49" s="186"/>
      <c r="K49" s="186"/>
      <c r="L49" s="186"/>
      <c r="M49" s="186"/>
      <c r="N49" s="186"/>
      <c r="O49" s="186"/>
      <c r="P49" s="186"/>
      <c r="Q49" s="197"/>
      <c r="R49" s="108"/>
      <c r="S49" s="108"/>
      <c r="T49" s="108"/>
      <c r="U49" s="108"/>
      <c r="V49" s="108"/>
      <c r="W49" s="108"/>
    </row>
    <row r="50" spans="1:23" ht="24.95" customHeight="1" x14ac:dyDescent="0.2">
      <c r="A50" s="177"/>
      <c r="B50" s="177"/>
      <c r="C50" s="177"/>
      <c r="D50" s="177"/>
      <c r="E50" s="185"/>
      <c r="F50" s="186"/>
      <c r="G50" s="193"/>
      <c r="H50" s="186"/>
      <c r="I50" s="186"/>
      <c r="J50" s="186"/>
      <c r="K50" s="186"/>
      <c r="L50" s="186"/>
      <c r="M50" s="186"/>
      <c r="N50" s="186"/>
      <c r="O50" s="186"/>
      <c r="P50" s="186"/>
      <c r="Q50" s="198"/>
      <c r="R50" s="108"/>
      <c r="S50" s="108"/>
      <c r="T50" s="108"/>
      <c r="U50" s="108"/>
      <c r="V50" s="108"/>
      <c r="W50" s="108"/>
    </row>
    <row r="51" spans="1:23" ht="24.95" customHeight="1" x14ac:dyDescent="0.2">
      <c r="A51" s="177"/>
      <c r="B51" s="177" t="s">
        <v>254</v>
      </c>
      <c r="C51" s="177" t="s">
        <v>255</v>
      </c>
      <c r="D51" s="177"/>
      <c r="E51" s="199" t="s">
        <v>282</v>
      </c>
      <c r="F51" s="186"/>
      <c r="G51" s="193"/>
      <c r="H51" s="186"/>
      <c r="I51" s="186"/>
      <c r="J51" s="186"/>
      <c r="K51" s="186"/>
      <c r="L51" s="186"/>
      <c r="M51" s="186"/>
      <c r="N51" s="186"/>
      <c r="O51" s="186"/>
      <c r="P51" s="186"/>
      <c r="Q51" s="196"/>
      <c r="R51" s="108"/>
      <c r="S51" s="108"/>
      <c r="T51" s="108"/>
      <c r="U51" s="108"/>
      <c r="V51" s="108"/>
      <c r="W51" s="108"/>
    </row>
    <row r="52" spans="1:23" ht="24.95" customHeight="1" x14ac:dyDescent="0.2">
      <c r="A52" s="177"/>
      <c r="B52" s="177"/>
      <c r="C52" s="177"/>
      <c r="D52" s="177"/>
      <c r="E52" s="200"/>
      <c r="F52" s="186"/>
      <c r="G52" s="193"/>
      <c r="H52" s="186"/>
      <c r="I52" s="186"/>
      <c r="J52" s="186"/>
      <c r="K52" s="186"/>
      <c r="L52" s="186"/>
      <c r="M52" s="186"/>
      <c r="N52" s="186"/>
      <c r="O52" s="186"/>
      <c r="P52" s="186"/>
      <c r="Q52" s="214"/>
      <c r="R52" s="108"/>
      <c r="S52" s="108"/>
      <c r="T52" s="108"/>
      <c r="U52" s="108"/>
      <c r="V52" s="108"/>
      <c r="W52" s="108"/>
    </row>
    <row r="53" spans="1:23" ht="24.95" customHeight="1" x14ac:dyDescent="0.2">
      <c r="A53" s="177"/>
      <c r="B53" s="177"/>
      <c r="C53" s="177"/>
      <c r="D53" s="177"/>
      <c r="E53" s="201"/>
      <c r="F53" s="186"/>
      <c r="G53" s="193"/>
      <c r="H53" s="186"/>
      <c r="I53" s="186"/>
      <c r="J53" s="186"/>
      <c r="K53" s="186"/>
      <c r="L53" s="186"/>
      <c r="M53" s="186"/>
      <c r="N53" s="186"/>
      <c r="O53" s="186"/>
      <c r="P53" s="186"/>
      <c r="Q53" s="215"/>
      <c r="R53" s="108"/>
      <c r="S53" s="108"/>
      <c r="T53" s="108"/>
      <c r="U53" s="108"/>
      <c r="V53" s="108"/>
      <c r="W53" s="108"/>
    </row>
    <row r="54" spans="1:23" ht="24.95" customHeight="1" x14ac:dyDescent="0.2">
      <c r="A54" s="177">
        <v>1</v>
      </c>
      <c r="B54" s="177" t="s">
        <v>254</v>
      </c>
      <c r="C54" s="177" t="s">
        <v>255</v>
      </c>
      <c r="D54" s="177"/>
      <c r="E54" s="202" t="s">
        <v>283</v>
      </c>
      <c r="F54" s="186"/>
      <c r="G54" s="193"/>
      <c r="H54" s="186"/>
      <c r="I54" s="186"/>
      <c r="J54" s="186"/>
      <c r="K54" s="186"/>
      <c r="L54" s="186"/>
      <c r="M54" s="186"/>
      <c r="N54" s="186"/>
      <c r="O54" s="191"/>
      <c r="P54" s="192"/>
      <c r="Q54" s="196"/>
      <c r="R54" s="108"/>
      <c r="S54" s="108"/>
      <c r="T54" s="108"/>
      <c r="U54" s="108"/>
      <c r="V54" s="108"/>
      <c r="W54" s="108"/>
    </row>
    <row r="55" spans="1:23" ht="24.95" customHeight="1" x14ac:dyDescent="0.2">
      <c r="A55" s="177"/>
      <c r="B55" s="177"/>
      <c r="C55" s="177"/>
      <c r="D55" s="177"/>
      <c r="E55" s="202"/>
      <c r="F55" s="186"/>
      <c r="G55" s="193"/>
      <c r="H55" s="186"/>
      <c r="I55" s="186"/>
      <c r="J55" s="186"/>
      <c r="K55" s="186"/>
      <c r="L55" s="186"/>
      <c r="M55" s="186"/>
      <c r="N55" s="186"/>
      <c r="O55" s="191"/>
      <c r="P55" s="186"/>
      <c r="Q55" s="197"/>
      <c r="R55" s="108"/>
      <c r="S55" s="108"/>
      <c r="T55" s="108"/>
      <c r="U55" s="108"/>
      <c r="V55" s="108"/>
      <c r="W55" s="108"/>
    </row>
    <row r="56" spans="1:23" ht="24.95" customHeight="1" x14ac:dyDescent="0.2">
      <c r="A56" s="177"/>
      <c r="B56" s="177"/>
      <c r="C56" s="177"/>
      <c r="D56" s="177"/>
      <c r="E56" s="202"/>
      <c r="F56" s="186"/>
      <c r="G56" s="193"/>
      <c r="H56" s="186"/>
      <c r="I56" s="186"/>
      <c r="J56" s="186"/>
      <c r="K56" s="186"/>
      <c r="L56" s="186"/>
      <c r="M56" s="186"/>
      <c r="N56" s="186"/>
      <c r="O56" s="191"/>
      <c r="P56" s="186"/>
      <c r="Q56" s="198"/>
      <c r="R56" s="108"/>
      <c r="S56" s="108"/>
      <c r="T56" s="108"/>
      <c r="U56" s="108"/>
      <c r="V56" s="108"/>
      <c r="W56" s="108"/>
    </row>
    <row r="57" spans="1:23" ht="24.95" customHeight="1" x14ac:dyDescent="0.2">
      <c r="A57" s="177"/>
      <c r="B57" s="177" t="s">
        <v>254</v>
      </c>
      <c r="C57" s="177" t="s">
        <v>255</v>
      </c>
      <c r="D57" s="177"/>
      <c r="E57" s="202" t="s">
        <v>284</v>
      </c>
      <c r="F57" s="186"/>
      <c r="G57" s="193"/>
      <c r="H57" s="186"/>
      <c r="I57" s="186"/>
      <c r="J57" s="186"/>
      <c r="K57" s="186"/>
      <c r="L57" s="186"/>
      <c r="M57" s="186"/>
      <c r="N57" s="186"/>
      <c r="O57" s="186"/>
      <c r="P57" s="186"/>
      <c r="Q57" s="213"/>
      <c r="R57" s="108"/>
      <c r="S57" s="108"/>
      <c r="T57" s="108"/>
      <c r="U57" s="108"/>
      <c r="V57" s="108"/>
      <c r="W57" s="108"/>
    </row>
    <row r="58" spans="1:23" ht="24.95" customHeight="1" x14ac:dyDescent="0.2">
      <c r="A58" s="177"/>
      <c r="B58" s="177"/>
      <c r="C58" s="177"/>
      <c r="D58" s="177"/>
      <c r="E58" s="202"/>
      <c r="F58" s="186"/>
      <c r="G58" s="193"/>
      <c r="H58" s="186"/>
      <c r="I58" s="186"/>
      <c r="J58" s="186"/>
      <c r="K58" s="186"/>
      <c r="L58" s="186"/>
      <c r="M58" s="186"/>
      <c r="N58" s="186"/>
      <c r="O58" s="186"/>
      <c r="P58" s="186"/>
      <c r="Q58" s="197"/>
      <c r="R58" s="108"/>
      <c r="S58" s="108"/>
      <c r="T58" s="108"/>
      <c r="U58" s="108"/>
      <c r="V58" s="108"/>
      <c r="W58" s="108"/>
    </row>
    <row r="59" spans="1:23" ht="24.95" customHeight="1" x14ac:dyDescent="0.2">
      <c r="A59" s="177"/>
      <c r="B59" s="177"/>
      <c r="C59" s="177"/>
      <c r="D59" s="177"/>
      <c r="E59" s="202"/>
      <c r="F59" s="186"/>
      <c r="G59" s="193"/>
      <c r="H59" s="186"/>
      <c r="I59" s="186"/>
      <c r="J59" s="186"/>
      <c r="K59" s="186"/>
      <c r="L59" s="186"/>
      <c r="M59" s="186"/>
      <c r="N59" s="186"/>
      <c r="O59" s="186"/>
      <c r="P59" s="186"/>
      <c r="Q59" s="198"/>
      <c r="R59" s="108"/>
      <c r="S59" s="108"/>
      <c r="T59" s="108"/>
      <c r="U59" s="108"/>
      <c r="V59" s="108"/>
      <c r="W59" s="108"/>
    </row>
    <row r="60" spans="1:23" ht="24.95" customHeight="1" x14ac:dyDescent="0.2">
      <c r="A60" s="177"/>
      <c r="B60" s="177" t="s">
        <v>254</v>
      </c>
      <c r="C60" s="177" t="s">
        <v>255</v>
      </c>
      <c r="D60" s="177"/>
      <c r="E60" s="202" t="s">
        <v>433</v>
      </c>
      <c r="F60" s="186"/>
      <c r="G60" s="193"/>
      <c r="H60" s="186"/>
      <c r="I60" s="186"/>
      <c r="J60" s="186"/>
      <c r="K60" s="186"/>
      <c r="L60" s="186"/>
      <c r="M60" s="186"/>
      <c r="N60" s="186"/>
      <c r="O60" s="186"/>
      <c r="P60" s="192"/>
      <c r="Q60" s="196"/>
      <c r="R60" s="108"/>
      <c r="S60" s="108"/>
      <c r="T60" s="108"/>
      <c r="U60" s="108"/>
      <c r="V60" s="108"/>
      <c r="W60" s="108"/>
    </row>
    <row r="61" spans="1:23" ht="24.95" customHeight="1" x14ac:dyDescent="0.2">
      <c r="A61" s="177"/>
      <c r="B61" s="177"/>
      <c r="C61" s="177"/>
      <c r="D61" s="177"/>
      <c r="E61" s="202"/>
      <c r="F61" s="186"/>
      <c r="G61" s="193"/>
      <c r="H61" s="186"/>
      <c r="I61" s="186"/>
      <c r="J61" s="186"/>
      <c r="K61" s="186"/>
      <c r="L61" s="186"/>
      <c r="M61" s="186"/>
      <c r="N61" s="186"/>
      <c r="O61" s="186"/>
      <c r="P61" s="186"/>
      <c r="Q61" s="197"/>
      <c r="R61" s="108"/>
      <c r="S61" s="108"/>
      <c r="T61" s="108"/>
      <c r="U61" s="108"/>
      <c r="V61" s="108"/>
      <c r="W61" s="108"/>
    </row>
    <row r="62" spans="1:23" ht="24.95" customHeight="1" x14ac:dyDescent="0.2">
      <c r="A62" s="177"/>
      <c r="B62" s="177"/>
      <c r="C62" s="177"/>
      <c r="D62" s="177"/>
      <c r="E62" s="202"/>
      <c r="F62" s="186"/>
      <c r="G62" s="193"/>
      <c r="H62" s="186"/>
      <c r="I62" s="186"/>
      <c r="J62" s="186"/>
      <c r="K62" s="186"/>
      <c r="L62" s="186"/>
      <c r="M62" s="186"/>
      <c r="N62" s="186"/>
      <c r="O62" s="186"/>
      <c r="P62" s="186"/>
      <c r="Q62" s="198"/>
      <c r="R62" s="108"/>
      <c r="S62" s="108"/>
      <c r="T62" s="108"/>
      <c r="U62" s="108"/>
      <c r="V62" s="108"/>
      <c r="W62" s="108"/>
    </row>
    <row r="63" spans="1:23" ht="24.95" customHeight="1" x14ac:dyDescent="0.2">
      <c r="A63" s="177">
        <v>2</v>
      </c>
      <c r="B63" s="177" t="s">
        <v>254</v>
      </c>
      <c r="C63" s="177" t="s">
        <v>255</v>
      </c>
      <c r="D63" s="177"/>
      <c r="E63" s="202" t="s">
        <v>285</v>
      </c>
      <c r="F63" s="186"/>
      <c r="G63" s="193"/>
      <c r="H63" s="186"/>
      <c r="I63" s="186"/>
      <c r="J63" s="186"/>
      <c r="K63" s="186"/>
      <c r="L63" s="186"/>
      <c r="M63" s="186"/>
      <c r="N63" s="186"/>
      <c r="O63" s="191"/>
      <c r="P63" s="192"/>
      <c r="Q63" s="192"/>
      <c r="R63" s="108"/>
      <c r="S63" s="108"/>
      <c r="T63" s="108"/>
      <c r="U63" s="108"/>
      <c r="V63" s="108"/>
      <c r="W63" s="108"/>
    </row>
    <row r="64" spans="1:23" ht="24.95" customHeight="1" x14ac:dyDescent="0.2">
      <c r="A64" s="177"/>
      <c r="B64" s="177"/>
      <c r="C64" s="177"/>
      <c r="D64" s="177"/>
      <c r="E64" s="202"/>
      <c r="F64" s="186"/>
      <c r="G64" s="193"/>
      <c r="H64" s="186"/>
      <c r="I64" s="186"/>
      <c r="J64" s="186"/>
      <c r="K64" s="186"/>
      <c r="L64" s="186"/>
      <c r="M64" s="186"/>
      <c r="N64" s="186"/>
      <c r="O64" s="191"/>
      <c r="P64" s="186"/>
      <c r="Q64" s="186"/>
      <c r="R64" s="108"/>
      <c r="S64" s="108"/>
      <c r="T64" s="108"/>
      <c r="U64" s="108"/>
      <c r="V64" s="108"/>
      <c r="W64" s="108"/>
    </row>
    <row r="65" spans="1:23" ht="24.95" customHeight="1" x14ac:dyDescent="0.2">
      <c r="A65" s="177"/>
      <c r="B65" s="177"/>
      <c r="C65" s="177"/>
      <c r="D65" s="177"/>
      <c r="E65" s="202"/>
      <c r="F65" s="186"/>
      <c r="G65" s="193"/>
      <c r="H65" s="186"/>
      <c r="I65" s="186"/>
      <c r="J65" s="186"/>
      <c r="K65" s="186"/>
      <c r="L65" s="186"/>
      <c r="M65" s="186"/>
      <c r="N65" s="186"/>
      <c r="O65" s="191"/>
      <c r="P65" s="186"/>
      <c r="Q65" s="186"/>
      <c r="R65" s="108"/>
      <c r="S65" s="108"/>
      <c r="T65" s="108"/>
      <c r="U65" s="108"/>
      <c r="V65" s="108"/>
      <c r="W65" s="108"/>
    </row>
    <row r="66" spans="1:23" ht="24.95" customHeight="1" x14ac:dyDescent="0.2">
      <c r="A66" s="177"/>
      <c r="B66" s="177" t="s">
        <v>254</v>
      </c>
      <c r="C66" s="177" t="s">
        <v>255</v>
      </c>
      <c r="D66" s="177"/>
      <c r="E66" s="216" t="s">
        <v>286</v>
      </c>
      <c r="F66" s="186"/>
      <c r="G66" s="193"/>
      <c r="H66" s="186"/>
      <c r="I66" s="186"/>
      <c r="J66" s="186"/>
      <c r="K66" s="186"/>
      <c r="L66" s="186"/>
      <c r="M66" s="186"/>
      <c r="N66" s="186"/>
      <c r="O66" s="186"/>
      <c r="P66" s="186"/>
      <c r="Q66" s="196"/>
      <c r="R66" s="108"/>
      <c r="S66" s="108"/>
      <c r="T66" s="108"/>
      <c r="U66" s="108"/>
      <c r="V66" s="108"/>
      <c r="W66" s="108"/>
    </row>
    <row r="67" spans="1:23" ht="24.95" customHeight="1" x14ac:dyDescent="0.2">
      <c r="A67" s="177"/>
      <c r="B67" s="177"/>
      <c r="C67" s="177"/>
      <c r="D67" s="177"/>
      <c r="E67" s="211"/>
      <c r="F67" s="186"/>
      <c r="G67" s="193"/>
      <c r="H67" s="186"/>
      <c r="I67" s="186"/>
      <c r="J67" s="186"/>
      <c r="K67" s="186"/>
      <c r="L67" s="186"/>
      <c r="M67" s="186"/>
      <c r="N67" s="186"/>
      <c r="O67" s="186"/>
      <c r="P67" s="186"/>
      <c r="Q67" s="214"/>
      <c r="R67" s="108"/>
      <c r="S67" s="108"/>
      <c r="T67" s="108"/>
      <c r="U67" s="108"/>
      <c r="V67" s="108"/>
      <c r="W67" s="108"/>
    </row>
    <row r="68" spans="1:23" ht="24.95" customHeight="1" x14ac:dyDescent="0.2">
      <c r="A68" s="177"/>
      <c r="B68" s="177"/>
      <c r="C68" s="177"/>
      <c r="D68" s="177"/>
      <c r="E68" s="212"/>
      <c r="F68" s="186"/>
      <c r="G68" s="193"/>
      <c r="H68" s="186"/>
      <c r="I68" s="186"/>
      <c r="J68" s="186"/>
      <c r="K68" s="186"/>
      <c r="L68" s="186"/>
      <c r="M68" s="186"/>
      <c r="N68" s="186"/>
      <c r="O68" s="186"/>
      <c r="P68" s="186"/>
      <c r="Q68" s="215"/>
      <c r="R68" s="108"/>
      <c r="S68" s="108"/>
      <c r="T68" s="108"/>
      <c r="U68" s="108"/>
      <c r="V68" s="108"/>
      <c r="W68" s="108"/>
    </row>
    <row r="69" spans="1:23" ht="24.95" customHeight="1" x14ac:dyDescent="0.2">
      <c r="A69" s="177"/>
      <c r="B69" s="177" t="s">
        <v>254</v>
      </c>
      <c r="C69" s="177" t="s">
        <v>256</v>
      </c>
      <c r="D69" s="177"/>
      <c r="E69" s="185" t="s">
        <v>287</v>
      </c>
      <c r="F69" s="186"/>
      <c r="G69" s="193"/>
      <c r="H69" s="186"/>
      <c r="I69" s="186"/>
      <c r="J69" s="186"/>
      <c r="K69" s="186"/>
      <c r="L69" s="186"/>
      <c r="M69" s="186"/>
      <c r="N69" s="186"/>
      <c r="O69" s="186"/>
      <c r="P69" s="186"/>
      <c r="Q69" s="213"/>
      <c r="R69" s="108"/>
      <c r="S69" s="108"/>
      <c r="T69" s="108"/>
      <c r="U69" s="108"/>
      <c r="V69" s="108"/>
      <c r="W69" s="108"/>
    </row>
    <row r="70" spans="1:23" ht="24.95" customHeight="1" x14ac:dyDescent="0.2">
      <c r="A70" s="177"/>
      <c r="B70" s="177"/>
      <c r="C70" s="177"/>
      <c r="D70" s="177"/>
      <c r="E70" s="185"/>
      <c r="F70" s="186"/>
      <c r="G70" s="193"/>
      <c r="H70" s="186"/>
      <c r="I70" s="186"/>
      <c r="J70" s="186"/>
      <c r="K70" s="186"/>
      <c r="L70" s="186"/>
      <c r="M70" s="186"/>
      <c r="N70" s="186"/>
      <c r="O70" s="186"/>
      <c r="P70" s="186"/>
      <c r="Q70" s="197"/>
      <c r="R70" s="108"/>
      <c r="S70" s="108"/>
      <c r="T70" s="108"/>
      <c r="U70" s="108"/>
      <c r="V70" s="108"/>
      <c r="W70" s="108"/>
    </row>
    <row r="71" spans="1:23" ht="24.95" customHeight="1" x14ac:dyDescent="0.2">
      <c r="A71" s="177"/>
      <c r="B71" s="177"/>
      <c r="C71" s="177"/>
      <c r="D71" s="177"/>
      <c r="E71" s="185"/>
      <c r="F71" s="186"/>
      <c r="G71" s="193"/>
      <c r="H71" s="186"/>
      <c r="I71" s="186"/>
      <c r="J71" s="186"/>
      <c r="K71" s="186"/>
      <c r="L71" s="186"/>
      <c r="M71" s="186"/>
      <c r="N71" s="186"/>
      <c r="O71" s="186"/>
      <c r="P71" s="186"/>
      <c r="Q71" s="198"/>
      <c r="R71" s="108"/>
      <c r="S71" s="108"/>
      <c r="T71" s="108"/>
      <c r="U71" s="108"/>
      <c r="V71" s="108"/>
      <c r="W71" s="108"/>
    </row>
    <row r="72" spans="1:23" ht="24.95" customHeight="1" x14ac:dyDescent="0.2">
      <c r="A72" s="177">
        <v>3</v>
      </c>
      <c r="B72" s="177" t="s">
        <v>254</v>
      </c>
      <c r="C72" s="177" t="s">
        <v>256</v>
      </c>
      <c r="D72" s="177"/>
      <c r="E72" s="185" t="s">
        <v>288</v>
      </c>
      <c r="F72" s="186"/>
      <c r="G72" s="193"/>
      <c r="H72" s="186"/>
      <c r="I72" s="186"/>
      <c r="J72" s="186"/>
      <c r="K72" s="186"/>
      <c r="L72" s="186"/>
      <c r="M72" s="186"/>
      <c r="N72" s="186"/>
      <c r="O72" s="191"/>
      <c r="P72" s="192"/>
      <c r="Q72" s="192"/>
      <c r="R72" s="108"/>
      <c r="S72" s="108"/>
      <c r="T72" s="108"/>
      <c r="U72" s="108"/>
      <c r="V72" s="108"/>
      <c r="W72" s="108"/>
    </row>
    <row r="73" spans="1:23" ht="24.95" customHeight="1" x14ac:dyDescent="0.2">
      <c r="A73" s="177"/>
      <c r="B73" s="177"/>
      <c r="C73" s="177"/>
      <c r="D73" s="177"/>
      <c r="E73" s="185"/>
      <c r="F73" s="186"/>
      <c r="G73" s="193"/>
      <c r="H73" s="186"/>
      <c r="I73" s="186"/>
      <c r="J73" s="186"/>
      <c r="K73" s="186"/>
      <c r="L73" s="186"/>
      <c r="M73" s="186"/>
      <c r="N73" s="186"/>
      <c r="O73" s="191"/>
      <c r="P73" s="186"/>
      <c r="Q73" s="186"/>
      <c r="R73" s="108"/>
      <c r="S73" s="108"/>
      <c r="T73" s="108"/>
      <c r="U73" s="108"/>
      <c r="V73" s="108"/>
      <c r="W73" s="108"/>
    </row>
    <row r="74" spans="1:23" ht="34.5" customHeight="1" x14ac:dyDescent="0.2">
      <c r="A74" s="177"/>
      <c r="B74" s="177"/>
      <c r="C74" s="177"/>
      <c r="D74" s="177"/>
      <c r="E74" s="185"/>
      <c r="F74" s="186"/>
      <c r="G74" s="193"/>
      <c r="H74" s="186"/>
      <c r="I74" s="186"/>
      <c r="J74" s="186"/>
      <c r="K74" s="186"/>
      <c r="L74" s="186"/>
      <c r="M74" s="186"/>
      <c r="N74" s="186"/>
      <c r="O74" s="191"/>
      <c r="P74" s="186"/>
      <c r="Q74" s="186"/>
      <c r="R74" s="108"/>
      <c r="S74" s="108"/>
      <c r="T74" s="108"/>
      <c r="U74" s="108"/>
      <c r="V74" s="108"/>
      <c r="W74" s="108"/>
    </row>
    <row r="75" spans="1:23" ht="24.95" customHeight="1" x14ac:dyDescent="0.2">
      <c r="A75" s="179"/>
      <c r="B75" s="177" t="s">
        <v>254</v>
      </c>
      <c r="C75" s="177" t="s">
        <v>256</v>
      </c>
      <c r="D75" s="177"/>
      <c r="E75" s="185" t="s">
        <v>354</v>
      </c>
      <c r="F75" s="186"/>
      <c r="G75" s="193"/>
      <c r="H75" s="186"/>
      <c r="I75" s="186"/>
      <c r="J75" s="186"/>
      <c r="K75" s="186"/>
      <c r="L75" s="186"/>
      <c r="M75" s="186"/>
      <c r="N75" s="186"/>
      <c r="O75" s="186"/>
      <c r="P75" s="186"/>
      <c r="Q75" s="213"/>
      <c r="R75" s="108"/>
      <c r="S75" s="108"/>
      <c r="T75" s="108"/>
      <c r="U75" s="108"/>
      <c r="V75" s="108"/>
      <c r="W75" s="108"/>
    </row>
    <row r="76" spans="1:23" ht="24.95" customHeight="1" x14ac:dyDescent="0.2">
      <c r="A76" s="180"/>
      <c r="B76" s="177"/>
      <c r="C76" s="177"/>
      <c r="D76" s="177"/>
      <c r="E76" s="185"/>
      <c r="F76" s="186"/>
      <c r="G76" s="193"/>
      <c r="H76" s="186"/>
      <c r="I76" s="186"/>
      <c r="J76" s="186"/>
      <c r="K76" s="186"/>
      <c r="L76" s="186"/>
      <c r="M76" s="186"/>
      <c r="N76" s="186"/>
      <c r="O76" s="186"/>
      <c r="P76" s="186"/>
      <c r="Q76" s="197"/>
      <c r="R76" s="108"/>
      <c r="S76" s="108"/>
      <c r="T76" s="108"/>
      <c r="U76" s="108"/>
      <c r="V76" s="108"/>
      <c r="W76" s="108"/>
    </row>
    <row r="77" spans="1:23" ht="24.95" customHeight="1" x14ac:dyDescent="0.2">
      <c r="A77" s="181"/>
      <c r="B77" s="177"/>
      <c r="C77" s="177"/>
      <c r="D77" s="177"/>
      <c r="E77" s="185"/>
      <c r="F77" s="186"/>
      <c r="G77" s="193"/>
      <c r="H77" s="186"/>
      <c r="I77" s="186"/>
      <c r="J77" s="186"/>
      <c r="K77" s="186"/>
      <c r="L77" s="186"/>
      <c r="M77" s="186"/>
      <c r="N77" s="186"/>
      <c r="O77" s="186"/>
      <c r="P77" s="186"/>
      <c r="Q77" s="198"/>
      <c r="R77" s="108"/>
      <c r="S77" s="108"/>
      <c r="T77" s="108"/>
      <c r="U77" s="108"/>
      <c r="V77" s="108"/>
      <c r="W77" s="108"/>
    </row>
    <row r="78" spans="1:23" ht="24.95" customHeight="1" x14ac:dyDescent="0.2">
      <c r="A78" s="179"/>
      <c r="B78" s="177" t="s">
        <v>254</v>
      </c>
      <c r="C78" s="177" t="s">
        <v>256</v>
      </c>
      <c r="D78" s="177"/>
      <c r="E78" s="185" t="s">
        <v>289</v>
      </c>
      <c r="F78" s="186"/>
      <c r="G78" s="193"/>
      <c r="H78" s="186"/>
      <c r="I78" s="186"/>
      <c r="J78" s="186"/>
      <c r="K78" s="186"/>
      <c r="L78" s="186"/>
      <c r="M78" s="186"/>
      <c r="N78" s="186"/>
      <c r="O78" s="186"/>
      <c r="P78" s="186"/>
      <c r="Q78" s="213"/>
      <c r="R78" s="108"/>
      <c r="S78" s="108"/>
      <c r="T78" s="108"/>
      <c r="U78" s="108"/>
      <c r="V78" s="108"/>
      <c r="W78" s="108"/>
    </row>
    <row r="79" spans="1:23" ht="24.95" customHeight="1" x14ac:dyDescent="0.2">
      <c r="A79" s="180"/>
      <c r="B79" s="177"/>
      <c r="C79" s="177"/>
      <c r="D79" s="177"/>
      <c r="E79" s="185"/>
      <c r="F79" s="186"/>
      <c r="G79" s="193"/>
      <c r="H79" s="186"/>
      <c r="I79" s="186"/>
      <c r="J79" s="186"/>
      <c r="K79" s="186"/>
      <c r="L79" s="186"/>
      <c r="M79" s="186"/>
      <c r="N79" s="186"/>
      <c r="O79" s="186"/>
      <c r="P79" s="186"/>
      <c r="Q79" s="197"/>
      <c r="R79" s="108"/>
      <c r="S79" s="108"/>
      <c r="T79" s="108"/>
      <c r="U79" s="108"/>
      <c r="V79" s="108"/>
      <c r="W79" s="108"/>
    </row>
    <row r="80" spans="1:23" ht="24.95" customHeight="1" x14ac:dyDescent="0.2">
      <c r="A80" s="181"/>
      <c r="B80" s="177"/>
      <c r="C80" s="177"/>
      <c r="D80" s="177"/>
      <c r="E80" s="185"/>
      <c r="F80" s="186"/>
      <c r="G80" s="193"/>
      <c r="H80" s="186"/>
      <c r="I80" s="186"/>
      <c r="J80" s="186"/>
      <c r="K80" s="186"/>
      <c r="L80" s="186"/>
      <c r="M80" s="186"/>
      <c r="N80" s="186"/>
      <c r="O80" s="186"/>
      <c r="P80" s="186"/>
      <c r="Q80" s="198"/>
      <c r="R80" s="108"/>
      <c r="S80" s="108"/>
      <c r="T80" s="108"/>
      <c r="U80" s="108"/>
      <c r="V80" s="108"/>
      <c r="W80" s="108"/>
    </row>
    <row r="81" spans="1:23" ht="24.95" customHeight="1" x14ac:dyDescent="0.2">
      <c r="A81" s="179"/>
      <c r="B81" s="177" t="s">
        <v>254</v>
      </c>
      <c r="C81" s="177" t="s">
        <v>256</v>
      </c>
      <c r="D81" s="177"/>
      <c r="E81" s="199" t="s">
        <v>290</v>
      </c>
      <c r="F81" s="186"/>
      <c r="G81" s="193"/>
      <c r="H81" s="186"/>
      <c r="I81" s="186"/>
      <c r="J81" s="186"/>
      <c r="K81" s="186"/>
      <c r="L81" s="186"/>
      <c r="M81" s="186"/>
      <c r="N81" s="186"/>
      <c r="O81" s="186"/>
      <c r="P81" s="186"/>
      <c r="Q81" s="196"/>
      <c r="R81" s="108"/>
      <c r="S81" s="108"/>
      <c r="T81" s="108"/>
      <c r="U81" s="108"/>
      <c r="V81" s="108"/>
      <c r="W81" s="108"/>
    </row>
    <row r="82" spans="1:23" ht="24.95" customHeight="1" x14ac:dyDescent="0.2">
      <c r="A82" s="180"/>
      <c r="B82" s="177"/>
      <c r="C82" s="177"/>
      <c r="D82" s="177"/>
      <c r="E82" s="200"/>
      <c r="F82" s="186"/>
      <c r="G82" s="193"/>
      <c r="H82" s="186"/>
      <c r="I82" s="186"/>
      <c r="J82" s="186"/>
      <c r="K82" s="186"/>
      <c r="L82" s="186"/>
      <c r="M82" s="186"/>
      <c r="N82" s="186"/>
      <c r="O82" s="186"/>
      <c r="P82" s="186"/>
      <c r="Q82" s="214"/>
      <c r="R82" s="108"/>
      <c r="S82" s="108"/>
      <c r="T82" s="108"/>
      <c r="U82" s="108"/>
      <c r="V82" s="108"/>
      <c r="W82" s="108"/>
    </row>
    <row r="83" spans="1:23" ht="24.95" customHeight="1" x14ac:dyDescent="0.2">
      <c r="A83" s="181"/>
      <c r="B83" s="177"/>
      <c r="C83" s="177"/>
      <c r="D83" s="177"/>
      <c r="E83" s="201"/>
      <c r="F83" s="186"/>
      <c r="G83" s="193"/>
      <c r="H83" s="186"/>
      <c r="I83" s="186"/>
      <c r="J83" s="186"/>
      <c r="K83" s="186"/>
      <c r="L83" s="186"/>
      <c r="M83" s="186"/>
      <c r="N83" s="186"/>
      <c r="O83" s="186"/>
      <c r="P83" s="186"/>
      <c r="Q83" s="215"/>
      <c r="R83" s="108"/>
      <c r="S83" s="108"/>
      <c r="T83" s="108"/>
      <c r="U83" s="108"/>
      <c r="V83" s="108"/>
      <c r="W83" s="108"/>
    </row>
    <row r="84" spans="1:23" ht="24.95" customHeight="1" x14ac:dyDescent="0.2">
      <c r="A84" s="179"/>
      <c r="B84" s="177" t="s">
        <v>254</v>
      </c>
      <c r="C84" s="177" t="s">
        <v>256</v>
      </c>
      <c r="D84" s="177"/>
      <c r="E84" s="185" t="s">
        <v>355</v>
      </c>
      <c r="F84" s="186"/>
      <c r="G84" s="193"/>
      <c r="H84" s="186"/>
      <c r="I84" s="186"/>
      <c r="J84" s="186"/>
      <c r="K84" s="186"/>
      <c r="L84" s="186"/>
      <c r="M84" s="186"/>
      <c r="N84" s="186"/>
      <c r="O84" s="186"/>
      <c r="P84" s="186"/>
      <c r="Q84" s="213"/>
      <c r="R84" s="108"/>
      <c r="S84" s="108"/>
      <c r="T84" s="108"/>
      <c r="U84" s="108"/>
      <c r="V84" s="108"/>
      <c r="W84" s="108"/>
    </row>
    <row r="85" spans="1:23" ht="24.95" customHeight="1" x14ac:dyDescent="0.2">
      <c r="A85" s="180"/>
      <c r="B85" s="177"/>
      <c r="C85" s="177"/>
      <c r="D85" s="177"/>
      <c r="E85" s="185"/>
      <c r="F85" s="186"/>
      <c r="G85" s="193"/>
      <c r="H85" s="186"/>
      <c r="I85" s="186"/>
      <c r="J85" s="186"/>
      <c r="K85" s="186"/>
      <c r="L85" s="186"/>
      <c r="M85" s="186"/>
      <c r="N85" s="186"/>
      <c r="O85" s="186"/>
      <c r="P85" s="186"/>
      <c r="Q85" s="197"/>
      <c r="R85" s="108"/>
      <c r="S85" s="108"/>
      <c r="T85" s="108"/>
      <c r="U85" s="108"/>
      <c r="V85" s="108"/>
      <c r="W85" s="108"/>
    </row>
    <row r="86" spans="1:23" ht="24.95" customHeight="1" x14ac:dyDescent="0.2">
      <c r="A86" s="181"/>
      <c r="B86" s="177"/>
      <c r="C86" s="177"/>
      <c r="D86" s="177"/>
      <c r="E86" s="185"/>
      <c r="F86" s="186"/>
      <c r="G86" s="193"/>
      <c r="H86" s="186"/>
      <c r="I86" s="186"/>
      <c r="J86" s="186"/>
      <c r="K86" s="186"/>
      <c r="L86" s="186"/>
      <c r="M86" s="186"/>
      <c r="N86" s="186"/>
      <c r="O86" s="186"/>
      <c r="P86" s="186"/>
      <c r="Q86" s="198"/>
      <c r="R86" s="108"/>
      <c r="S86" s="108"/>
      <c r="T86" s="108"/>
      <c r="U86" s="108"/>
      <c r="V86" s="108"/>
      <c r="W86" s="108"/>
    </row>
    <row r="87" spans="1:23" ht="24.95" customHeight="1" x14ac:dyDescent="0.2">
      <c r="A87" s="179"/>
      <c r="B87" s="177" t="s">
        <v>254</v>
      </c>
      <c r="C87" s="177" t="s">
        <v>256</v>
      </c>
      <c r="D87" s="177"/>
      <c r="E87" s="185" t="s">
        <v>291</v>
      </c>
      <c r="F87" s="186"/>
      <c r="G87" s="193"/>
      <c r="H87" s="186"/>
      <c r="I87" s="186"/>
      <c r="J87" s="186"/>
      <c r="K87" s="186"/>
      <c r="L87" s="186"/>
      <c r="M87" s="186"/>
      <c r="N87" s="186"/>
      <c r="O87" s="186"/>
      <c r="P87" s="186"/>
      <c r="Q87" s="213"/>
      <c r="R87" s="108"/>
      <c r="S87" s="108"/>
      <c r="T87" s="108"/>
      <c r="U87" s="108"/>
      <c r="V87" s="108"/>
      <c r="W87" s="108"/>
    </row>
    <row r="88" spans="1:23" ht="24.95" customHeight="1" x14ac:dyDescent="0.2">
      <c r="A88" s="180"/>
      <c r="B88" s="177"/>
      <c r="C88" s="177"/>
      <c r="D88" s="177"/>
      <c r="E88" s="185"/>
      <c r="F88" s="186"/>
      <c r="G88" s="193"/>
      <c r="H88" s="186"/>
      <c r="I88" s="186"/>
      <c r="J88" s="186"/>
      <c r="K88" s="186"/>
      <c r="L88" s="186"/>
      <c r="M88" s="186"/>
      <c r="N88" s="186"/>
      <c r="O88" s="186"/>
      <c r="P88" s="186"/>
      <c r="Q88" s="197"/>
      <c r="R88" s="108"/>
      <c r="S88" s="108"/>
      <c r="T88" s="108"/>
      <c r="U88" s="108"/>
      <c r="V88" s="108"/>
      <c r="W88" s="108"/>
    </row>
    <row r="89" spans="1:23" ht="24.95" customHeight="1" x14ac:dyDescent="0.2">
      <c r="A89" s="181"/>
      <c r="B89" s="177"/>
      <c r="C89" s="177"/>
      <c r="D89" s="177"/>
      <c r="E89" s="185"/>
      <c r="F89" s="186"/>
      <c r="G89" s="193"/>
      <c r="H89" s="186"/>
      <c r="I89" s="186"/>
      <c r="J89" s="186"/>
      <c r="K89" s="186"/>
      <c r="L89" s="186"/>
      <c r="M89" s="186"/>
      <c r="N89" s="186"/>
      <c r="O89" s="186"/>
      <c r="P89" s="186"/>
      <c r="Q89" s="198"/>
      <c r="R89" s="108"/>
      <c r="S89" s="108"/>
      <c r="T89" s="108"/>
      <c r="U89" s="108"/>
      <c r="V89" s="108"/>
      <c r="W89" s="108"/>
    </row>
    <row r="90" spans="1:23" ht="24.95" customHeight="1" x14ac:dyDescent="0.2">
      <c r="A90" s="179">
        <v>4</v>
      </c>
      <c r="B90" s="177" t="s">
        <v>254</v>
      </c>
      <c r="C90" s="177" t="s">
        <v>257</v>
      </c>
      <c r="D90" s="177"/>
      <c r="E90" s="202" t="s">
        <v>384</v>
      </c>
      <c r="F90" s="186"/>
      <c r="G90" s="193"/>
      <c r="H90" s="186"/>
      <c r="I90" s="186"/>
      <c r="J90" s="186"/>
      <c r="K90" s="186"/>
      <c r="L90" s="186"/>
      <c r="M90" s="186"/>
      <c r="N90" s="186"/>
      <c r="O90" s="191"/>
      <c r="P90" s="192"/>
      <c r="Q90" s="192"/>
      <c r="R90" s="108"/>
      <c r="S90" s="108"/>
      <c r="T90" s="108"/>
      <c r="U90" s="108"/>
      <c r="V90" s="108"/>
      <c r="W90" s="108"/>
    </row>
    <row r="91" spans="1:23" ht="24.95" customHeight="1" x14ac:dyDescent="0.2">
      <c r="A91" s="180"/>
      <c r="B91" s="177"/>
      <c r="C91" s="177"/>
      <c r="D91" s="177"/>
      <c r="E91" s="202"/>
      <c r="F91" s="186"/>
      <c r="G91" s="193"/>
      <c r="H91" s="186"/>
      <c r="I91" s="186"/>
      <c r="J91" s="186"/>
      <c r="K91" s="186"/>
      <c r="L91" s="186"/>
      <c r="M91" s="186"/>
      <c r="N91" s="186"/>
      <c r="O91" s="191"/>
      <c r="P91" s="186"/>
      <c r="Q91" s="186"/>
      <c r="R91" s="108"/>
      <c r="S91" s="108"/>
      <c r="T91" s="108"/>
      <c r="U91" s="108"/>
      <c r="V91" s="108"/>
      <c r="W91" s="108"/>
    </row>
    <row r="92" spans="1:23" ht="24.95" customHeight="1" x14ac:dyDescent="0.2">
      <c r="A92" s="181"/>
      <c r="B92" s="177"/>
      <c r="C92" s="177"/>
      <c r="D92" s="177"/>
      <c r="E92" s="202"/>
      <c r="F92" s="186"/>
      <c r="G92" s="193"/>
      <c r="H92" s="186"/>
      <c r="I92" s="186"/>
      <c r="J92" s="186"/>
      <c r="K92" s="186"/>
      <c r="L92" s="186"/>
      <c r="M92" s="186"/>
      <c r="N92" s="186"/>
      <c r="O92" s="191"/>
      <c r="P92" s="186"/>
      <c r="Q92" s="186"/>
      <c r="R92" s="108"/>
      <c r="S92" s="108"/>
      <c r="T92" s="108"/>
      <c r="U92" s="108"/>
      <c r="V92" s="108"/>
      <c r="W92" s="108"/>
    </row>
    <row r="93" spans="1:23" ht="24.95" customHeight="1" x14ac:dyDescent="0.2">
      <c r="A93" s="177">
        <v>5</v>
      </c>
      <c r="B93" s="177" t="s">
        <v>254</v>
      </c>
      <c r="C93" s="177" t="s">
        <v>257</v>
      </c>
      <c r="D93" s="177"/>
      <c r="E93" s="202" t="s">
        <v>385</v>
      </c>
      <c r="F93" s="186"/>
      <c r="G93" s="193"/>
      <c r="H93" s="186"/>
      <c r="I93" s="186"/>
      <c r="J93" s="186"/>
      <c r="K93" s="186"/>
      <c r="L93" s="186"/>
      <c r="M93" s="186"/>
      <c r="N93" s="186"/>
      <c r="O93" s="191"/>
      <c r="P93" s="192"/>
      <c r="Q93" s="192"/>
      <c r="R93" s="108"/>
      <c r="S93" s="108"/>
      <c r="T93" s="108"/>
      <c r="U93" s="108"/>
      <c r="V93" s="108"/>
      <c r="W93" s="108"/>
    </row>
    <row r="94" spans="1:23" ht="24.95" customHeight="1" x14ac:dyDescent="0.2">
      <c r="A94" s="177"/>
      <c r="B94" s="177"/>
      <c r="C94" s="177"/>
      <c r="D94" s="177"/>
      <c r="E94" s="202"/>
      <c r="F94" s="186"/>
      <c r="G94" s="193"/>
      <c r="H94" s="186"/>
      <c r="I94" s="186"/>
      <c r="J94" s="186"/>
      <c r="K94" s="186"/>
      <c r="L94" s="186"/>
      <c r="M94" s="186"/>
      <c r="N94" s="186"/>
      <c r="O94" s="191"/>
      <c r="P94" s="186"/>
      <c r="Q94" s="186"/>
      <c r="R94" s="108"/>
      <c r="S94" s="108"/>
      <c r="T94" s="108"/>
      <c r="U94" s="108"/>
      <c r="V94" s="108"/>
      <c r="W94" s="108"/>
    </row>
    <row r="95" spans="1:23" ht="24.95" customHeight="1" x14ac:dyDescent="0.2">
      <c r="A95" s="177"/>
      <c r="B95" s="177"/>
      <c r="C95" s="177"/>
      <c r="D95" s="177"/>
      <c r="E95" s="202"/>
      <c r="F95" s="186"/>
      <c r="G95" s="193"/>
      <c r="H95" s="186"/>
      <c r="I95" s="186"/>
      <c r="J95" s="186"/>
      <c r="K95" s="186"/>
      <c r="L95" s="186"/>
      <c r="M95" s="186"/>
      <c r="N95" s="186"/>
      <c r="O95" s="191"/>
      <c r="P95" s="186"/>
      <c r="Q95" s="186"/>
      <c r="R95" s="108"/>
      <c r="S95" s="108"/>
      <c r="T95" s="108"/>
      <c r="U95" s="108"/>
      <c r="V95" s="108"/>
      <c r="W95" s="108"/>
    </row>
    <row r="96" spans="1:23" ht="24.95" customHeight="1" x14ac:dyDescent="0.2">
      <c r="A96" s="177">
        <v>6</v>
      </c>
      <c r="B96" s="177" t="s">
        <v>254</v>
      </c>
      <c r="C96" s="177" t="s">
        <v>257</v>
      </c>
      <c r="D96" s="177"/>
      <c r="E96" s="216" t="s">
        <v>292</v>
      </c>
      <c r="F96" s="186"/>
      <c r="G96" s="193"/>
      <c r="H96" s="186"/>
      <c r="I96" s="186"/>
      <c r="J96" s="186"/>
      <c r="K96" s="186"/>
      <c r="L96" s="186"/>
      <c r="M96" s="186"/>
      <c r="N96" s="186"/>
      <c r="O96" s="191"/>
      <c r="P96" s="192"/>
      <c r="Q96" s="192"/>
      <c r="R96" s="108"/>
      <c r="S96" s="108"/>
      <c r="T96" s="108"/>
      <c r="U96" s="108"/>
      <c r="V96" s="108"/>
      <c r="W96" s="108"/>
    </row>
    <row r="97" spans="1:23" ht="24.95" customHeight="1" x14ac:dyDescent="0.2">
      <c r="A97" s="177"/>
      <c r="B97" s="177"/>
      <c r="C97" s="177"/>
      <c r="D97" s="177"/>
      <c r="E97" s="211"/>
      <c r="F97" s="186"/>
      <c r="G97" s="193"/>
      <c r="H97" s="186"/>
      <c r="I97" s="186"/>
      <c r="J97" s="186"/>
      <c r="K97" s="186"/>
      <c r="L97" s="186"/>
      <c r="M97" s="186"/>
      <c r="N97" s="186"/>
      <c r="O97" s="191"/>
      <c r="P97" s="186"/>
      <c r="Q97" s="186"/>
      <c r="R97" s="108"/>
      <c r="S97" s="108"/>
      <c r="T97" s="108"/>
      <c r="U97" s="108"/>
      <c r="V97" s="108"/>
      <c r="W97" s="108"/>
    </row>
    <row r="98" spans="1:23" ht="24.95" customHeight="1" x14ac:dyDescent="0.2">
      <c r="A98" s="177"/>
      <c r="B98" s="177"/>
      <c r="C98" s="177"/>
      <c r="D98" s="177"/>
      <c r="E98" s="212"/>
      <c r="F98" s="186"/>
      <c r="G98" s="193"/>
      <c r="H98" s="186"/>
      <c r="I98" s="186"/>
      <c r="J98" s="186"/>
      <c r="K98" s="186"/>
      <c r="L98" s="186"/>
      <c r="M98" s="186"/>
      <c r="N98" s="186"/>
      <c r="O98" s="191"/>
      <c r="P98" s="186"/>
      <c r="Q98" s="186"/>
      <c r="R98" s="108"/>
      <c r="S98" s="108"/>
      <c r="T98" s="108"/>
      <c r="U98" s="108"/>
      <c r="V98" s="108"/>
      <c r="W98" s="108"/>
    </row>
    <row r="99" spans="1:23" ht="24.95" customHeight="1" x14ac:dyDescent="0.2">
      <c r="A99" s="177"/>
      <c r="B99" s="177" t="s">
        <v>254</v>
      </c>
      <c r="C99" s="177" t="s">
        <v>257</v>
      </c>
      <c r="D99" s="195"/>
      <c r="E99" s="202" t="s">
        <v>293</v>
      </c>
      <c r="F99" s="186"/>
      <c r="G99" s="193"/>
      <c r="H99" s="186"/>
      <c r="I99" s="186"/>
      <c r="J99" s="186"/>
      <c r="K99" s="186"/>
      <c r="L99" s="186"/>
      <c r="M99" s="186"/>
      <c r="N99" s="186"/>
      <c r="O99" s="186"/>
      <c r="P99" s="186"/>
      <c r="Q99" s="213"/>
      <c r="R99" s="108"/>
      <c r="S99" s="108"/>
      <c r="T99" s="108"/>
      <c r="U99" s="108"/>
      <c r="V99" s="108"/>
      <c r="W99" s="108"/>
    </row>
    <row r="100" spans="1:23" ht="24.95" customHeight="1" x14ac:dyDescent="0.2">
      <c r="A100" s="177"/>
      <c r="B100" s="177"/>
      <c r="C100" s="177"/>
      <c r="D100" s="195"/>
      <c r="E100" s="202"/>
      <c r="F100" s="186"/>
      <c r="G100" s="193"/>
      <c r="H100" s="186"/>
      <c r="I100" s="186"/>
      <c r="J100" s="186"/>
      <c r="K100" s="186"/>
      <c r="L100" s="186"/>
      <c r="M100" s="186"/>
      <c r="N100" s="186"/>
      <c r="O100" s="186"/>
      <c r="P100" s="186"/>
      <c r="Q100" s="197"/>
      <c r="R100" s="108"/>
      <c r="S100" s="108"/>
      <c r="T100" s="108"/>
      <c r="U100" s="108"/>
      <c r="V100" s="108"/>
      <c r="W100" s="108"/>
    </row>
    <row r="101" spans="1:23" ht="24.95" customHeight="1" x14ac:dyDescent="0.2">
      <c r="A101" s="177"/>
      <c r="B101" s="177"/>
      <c r="C101" s="177"/>
      <c r="D101" s="195"/>
      <c r="E101" s="202"/>
      <c r="F101" s="186"/>
      <c r="G101" s="193"/>
      <c r="H101" s="186"/>
      <c r="I101" s="186"/>
      <c r="J101" s="186"/>
      <c r="K101" s="186"/>
      <c r="L101" s="186"/>
      <c r="M101" s="186"/>
      <c r="N101" s="186"/>
      <c r="O101" s="186"/>
      <c r="P101" s="186"/>
      <c r="Q101" s="198"/>
      <c r="R101" s="108"/>
      <c r="S101" s="108"/>
      <c r="T101" s="108"/>
      <c r="U101" s="108"/>
      <c r="V101" s="108"/>
      <c r="W101" s="108"/>
    </row>
    <row r="102" spans="1:23" ht="24.95" customHeight="1" x14ac:dyDescent="0.2">
      <c r="A102" s="177"/>
      <c r="B102" s="177" t="s">
        <v>254</v>
      </c>
      <c r="C102" s="177" t="s">
        <v>257</v>
      </c>
      <c r="D102" s="177"/>
      <c r="E102" s="202" t="s">
        <v>294</v>
      </c>
      <c r="F102" s="186"/>
      <c r="G102" s="193"/>
      <c r="H102" s="186"/>
      <c r="I102" s="186"/>
      <c r="J102" s="186"/>
      <c r="K102" s="186"/>
      <c r="L102" s="186"/>
      <c r="M102" s="186"/>
      <c r="N102" s="186"/>
      <c r="O102" s="186"/>
      <c r="P102" s="186"/>
      <c r="Q102" s="213"/>
      <c r="R102" s="108"/>
      <c r="S102" s="108"/>
      <c r="T102" s="108"/>
      <c r="U102" s="108"/>
      <c r="V102" s="108"/>
      <c r="W102" s="108"/>
    </row>
    <row r="103" spans="1:23" ht="24.95" customHeight="1" x14ac:dyDescent="0.2">
      <c r="A103" s="177"/>
      <c r="B103" s="177"/>
      <c r="C103" s="177"/>
      <c r="D103" s="177"/>
      <c r="E103" s="202"/>
      <c r="F103" s="186"/>
      <c r="G103" s="193"/>
      <c r="H103" s="186"/>
      <c r="I103" s="186"/>
      <c r="J103" s="186"/>
      <c r="K103" s="186"/>
      <c r="L103" s="186"/>
      <c r="M103" s="186"/>
      <c r="N103" s="186"/>
      <c r="O103" s="186"/>
      <c r="P103" s="186"/>
      <c r="Q103" s="197"/>
      <c r="R103" s="108"/>
      <c r="S103" s="108"/>
      <c r="T103" s="108"/>
      <c r="U103" s="108"/>
      <c r="V103" s="108"/>
      <c r="W103" s="108"/>
    </row>
    <row r="104" spans="1:23" ht="24.95" customHeight="1" x14ac:dyDescent="0.2">
      <c r="A104" s="177"/>
      <c r="B104" s="177"/>
      <c r="C104" s="177"/>
      <c r="D104" s="177"/>
      <c r="E104" s="202"/>
      <c r="F104" s="186"/>
      <c r="G104" s="193"/>
      <c r="H104" s="186"/>
      <c r="I104" s="186"/>
      <c r="J104" s="186"/>
      <c r="K104" s="186"/>
      <c r="L104" s="186"/>
      <c r="M104" s="186"/>
      <c r="N104" s="186"/>
      <c r="O104" s="186"/>
      <c r="P104" s="186"/>
      <c r="Q104" s="198"/>
      <c r="R104" s="108"/>
      <c r="S104" s="108"/>
      <c r="T104" s="108"/>
      <c r="U104" s="108"/>
      <c r="V104" s="108"/>
      <c r="W104" s="108"/>
    </row>
    <row r="105" spans="1:23" ht="24.95" customHeight="1" x14ac:dyDescent="0.2">
      <c r="A105" s="177">
        <v>7</v>
      </c>
      <c r="B105" s="177" t="s">
        <v>254</v>
      </c>
      <c r="C105" s="177" t="s">
        <v>257</v>
      </c>
      <c r="D105" s="177"/>
      <c r="E105" s="202" t="s">
        <v>386</v>
      </c>
      <c r="F105" s="186"/>
      <c r="G105" s="193"/>
      <c r="H105" s="186"/>
      <c r="I105" s="186"/>
      <c r="J105" s="186"/>
      <c r="K105" s="186"/>
      <c r="L105" s="186"/>
      <c r="M105" s="186"/>
      <c r="N105" s="186"/>
      <c r="O105" s="191"/>
      <c r="P105" s="192"/>
      <c r="Q105" s="196"/>
      <c r="R105" s="108"/>
      <c r="S105" s="108"/>
      <c r="T105" s="108"/>
      <c r="U105" s="108"/>
      <c r="V105" s="108"/>
      <c r="W105" s="108"/>
    </row>
    <row r="106" spans="1:23" ht="24.95" customHeight="1" x14ac:dyDescent="0.2">
      <c r="A106" s="177"/>
      <c r="B106" s="177"/>
      <c r="C106" s="177"/>
      <c r="D106" s="177"/>
      <c r="E106" s="202"/>
      <c r="F106" s="186"/>
      <c r="G106" s="193"/>
      <c r="H106" s="186"/>
      <c r="I106" s="186"/>
      <c r="J106" s="186"/>
      <c r="K106" s="186"/>
      <c r="L106" s="186"/>
      <c r="M106" s="186"/>
      <c r="N106" s="186"/>
      <c r="O106" s="191"/>
      <c r="P106" s="186"/>
      <c r="Q106" s="197"/>
      <c r="R106" s="108"/>
      <c r="S106" s="108"/>
      <c r="T106" s="108"/>
      <c r="U106" s="108"/>
      <c r="V106" s="108"/>
      <c r="W106" s="108"/>
    </row>
    <row r="107" spans="1:23" ht="24.95" customHeight="1" x14ac:dyDescent="0.2">
      <c r="A107" s="177"/>
      <c r="B107" s="177"/>
      <c r="C107" s="177"/>
      <c r="D107" s="177"/>
      <c r="E107" s="202"/>
      <c r="F107" s="186"/>
      <c r="G107" s="193"/>
      <c r="H107" s="186"/>
      <c r="I107" s="186"/>
      <c r="J107" s="186"/>
      <c r="K107" s="186"/>
      <c r="L107" s="186"/>
      <c r="M107" s="186"/>
      <c r="N107" s="186"/>
      <c r="O107" s="191"/>
      <c r="P107" s="186"/>
      <c r="Q107" s="198"/>
      <c r="R107" s="108"/>
      <c r="S107" s="108"/>
      <c r="T107" s="108"/>
      <c r="U107" s="108"/>
      <c r="V107" s="108"/>
      <c r="W107" s="108"/>
    </row>
    <row r="108" spans="1:23" ht="24.95" customHeight="1" x14ac:dyDescent="0.2">
      <c r="A108" s="177">
        <v>8</v>
      </c>
      <c r="B108" s="177" t="s">
        <v>254</v>
      </c>
      <c r="C108" s="177" t="s">
        <v>258</v>
      </c>
      <c r="D108" s="177"/>
      <c r="E108" s="185" t="s">
        <v>295</v>
      </c>
      <c r="F108" s="186"/>
      <c r="G108" s="193"/>
      <c r="H108" s="186"/>
      <c r="I108" s="186"/>
      <c r="J108" s="186"/>
      <c r="K108" s="186"/>
      <c r="L108" s="186"/>
      <c r="M108" s="186"/>
      <c r="N108" s="186"/>
      <c r="O108" s="191"/>
      <c r="P108" s="192"/>
      <c r="Q108" s="192"/>
      <c r="R108" s="108"/>
      <c r="S108" s="108"/>
      <c r="T108" s="108"/>
      <c r="U108" s="108"/>
      <c r="V108" s="108"/>
      <c r="W108" s="108"/>
    </row>
    <row r="109" spans="1:23" ht="24.95" customHeight="1" x14ac:dyDescent="0.2">
      <c r="A109" s="177"/>
      <c r="B109" s="177"/>
      <c r="C109" s="177"/>
      <c r="D109" s="177"/>
      <c r="E109" s="185"/>
      <c r="F109" s="186"/>
      <c r="G109" s="193"/>
      <c r="H109" s="186"/>
      <c r="I109" s="186"/>
      <c r="J109" s="186"/>
      <c r="K109" s="186"/>
      <c r="L109" s="186"/>
      <c r="M109" s="186"/>
      <c r="N109" s="186"/>
      <c r="O109" s="191"/>
      <c r="P109" s="186"/>
      <c r="Q109" s="186"/>
      <c r="R109" s="108"/>
      <c r="S109" s="108"/>
      <c r="T109" s="108"/>
      <c r="U109" s="108"/>
      <c r="V109" s="108"/>
      <c r="W109" s="108"/>
    </row>
    <row r="110" spans="1:23" ht="24.95" customHeight="1" x14ac:dyDescent="0.2">
      <c r="A110" s="177"/>
      <c r="B110" s="177"/>
      <c r="C110" s="177"/>
      <c r="D110" s="177"/>
      <c r="E110" s="185"/>
      <c r="F110" s="186"/>
      <c r="G110" s="193"/>
      <c r="H110" s="186"/>
      <c r="I110" s="186"/>
      <c r="J110" s="186"/>
      <c r="K110" s="186"/>
      <c r="L110" s="186"/>
      <c r="M110" s="186"/>
      <c r="N110" s="186"/>
      <c r="O110" s="191"/>
      <c r="P110" s="186"/>
      <c r="Q110" s="186"/>
      <c r="R110" s="108"/>
      <c r="S110" s="108"/>
      <c r="T110" s="108"/>
      <c r="U110" s="108"/>
      <c r="V110" s="108"/>
      <c r="W110" s="108"/>
    </row>
    <row r="111" spans="1:23" ht="24.95" customHeight="1" x14ac:dyDescent="0.2">
      <c r="A111" s="177">
        <v>9</v>
      </c>
      <c r="B111" s="177" t="s">
        <v>254</v>
      </c>
      <c r="C111" s="177" t="s">
        <v>258</v>
      </c>
      <c r="D111" s="177"/>
      <c r="E111" s="199" t="s">
        <v>410</v>
      </c>
      <c r="F111" s="186"/>
      <c r="G111" s="193"/>
      <c r="H111" s="186"/>
      <c r="I111" s="186"/>
      <c r="J111" s="186"/>
      <c r="K111" s="186"/>
      <c r="L111" s="186"/>
      <c r="M111" s="186"/>
      <c r="N111" s="186"/>
      <c r="O111" s="191"/>
      <c r="P111" s="192"/>
      <c r="Q111" s="192"/>
      <c r="R111" s="108"/>
      <c r="S111" s="108"/>
      <c r="T111" s="108"/>
      <c r="U111" s="108"/>
      <c r="V111" s="108"/>
      <c r="W111" s="108"/>
    </row>
    <row r="112" spans="1:23" ht="24.95" customHeight="1" x14ac:dyDescent="0.2">
      <c r="A112" s="177"/>
      <c r="B112" s="177"/>
      <c r="C112" s="177"/>
      <c r="D112" s="177"/>
      <c r="E112" s="200"/>
      <c r="F112" s="186"/>
      <c r="G112" s="193"/>
      <c r="H112" s="186"/>
      <c r="I112" s="186"/>
      <c r="J112" s="186"/>
      <c r="K112" s="186"/>
      <c r="L112" s="186"/>
      <c r="M112" s="186"/>
      <c r="N112" s="186"/>
      <c r="O112" s="191"/>
      <c r="P112" s="186"/>
      <c r="Q112" s="186"/>
      <c r="R112" s="108"/>
      <c r="S112" s="108"/>
      <c r="T112" s="108"/>
      <c r="U112" s="108"/>
      <c r="V112" s="108"/>
      <c r="W112" s="108"/>
    </row>
    <row r="113" spans="1:23" ht="24.95" customHeight="1" x14ac:dyDescent="0.2">
      <c r="A113" s="177"/>
      <c r="B113" s="177"/>
      <c r="C113" s="177"/>
      <c r="D113" s="177"/>
      <c r="E113" s="201"/>
      <c r="F113" s="186"/>
      <c r="G113" s="193"/>
      <c r="H113" s="186"/>
      <c r="I113" s="186"/>
      <c r="J113" s="186"/>
      <c r="K113" s="186"/>
      <c r="L113" s="186"/>
      <c r="M113" s="186"/>
      <c r="N113" s="186"/>
      <c r="O113" s="191"/>
      <c r="P113" s="186"/>
      <c r="Q113" s="186"/>
      <c r="R113" s="108"/>
      <c r="S113" s="108"/>
      <c r="T113" s="108"/>
      <c r="U113" s="108"/>
      <c r="V113" s="108"/>
      <c r="W113" s="108"/>
    </row>
    <row r="114" spans="1:23" ht="24.95" customHeight="1" x14ac:dyDescent="0.2">
      <c r="A114" s="177"/>
      <c r="B114" s="177" t="s">
        <v>254</v>
      </c>
      <c r="C114" s="177" t="s">
        <v>258</v>
      </c>
      <c r="D114" s="177"/>
      <c r="E114" s="185" t="s">
        <v>296</v>
      </c>
      <c r="F114" s="186"/>
      <c r="G114" s="193"/>
      <c r="H114" s="186"/>
      <c r="I114" s="186"/>
      <c r="J114" s="186"/>
      <c r="K114" s="186"/>
      <c r="L114" s="186"/>
      <c r="M114" s="186"/>
      <c r="N114" s="186"/>
      <c r="O114" s="186"/>
      <c r="P114" s="186"/>
      <c r="Q114" s="213"/>
      <c r="R114" s="108"/>
      <c r="S114" s="108"/>
      <c r="T114" s="108"/>
      <c r="U114" s="108"/>
      <c r="V114" s="108"/>
      <c r="W114" s="108"/>
    </row>
    <row r="115" spans="1:23" ht="24.95" customHeight="1" x14ac:dyDescent="0.2">
      <c r="A115" s="177"/>
      <c r="B115" s="177"/>
      <c r="C115" s="177"/>
      <c r="D115" s="177"/>
      <c r="E115" s="185"/>
      <c r="F115" s="186"/>
      <c r="G115" s="193"/>
      <c r="H115" s="186"/>
      <c r="I115" s="186"/>
      <c r="J115" s="186"/>
      <c r="K115" s="186"/>
      <c r="L115" s="186"/>
      <c r="M115" s="186"/>
      <c r="N115" s="186"/>
      <c r="O115" s="186"/>
      <c r="P115" s="186"/>
      <c r="Q115" s="197"/>
      <c r="R115" s="108"/>
      <c r="S115" s="108"/>
      <c r="T115" s="108"/>
      <c r="U115" s="108"/>
      <c r="V115" s="108"/>
      <c r="W115" s="108"/>
    </row>
    <row r="116" spans="1:23" ht="24.95" customHeight="1" x14ac:dyDescent="0.2">
      <c r="A116" s="177"/>
      <c r="B116" s="177"/>
      <c r="C116" s="177"/>
      <c r="D116" s="177"/>
      <c r="E116" s="185"/>
      <c r="F116" s="186"/>
      <c r="G116" s="193"/>
      <c r="H116" s="186"/>
      <c r="I116" s="186"/>
      <c r="J116" s="186"/>
      <c r="K116" s="186"/>
      <c r="L116" s="186"/>
      <c r="M116" s="186"/>
      <c r="N116" s="186"/>
      <c r="O116" s="186"/>
      <c r="P116" s="186"/>
      <c r="Q116" s="198"/>
      <c r="R116" s="108"/>
      <c r="S116" s="108"/>
      <c r="T116" s="108"/>
      <c r="U116" s="108"/>
      <c r="V116" s="108"/>
      <c r="W116" s="108"/>
    </row>
    <row r="117" spans="1:23" ht="24.95" customHeight="1" x14ac:dyDescent="0.2">
      <c r="A117" s="177"/>
      <c r="B117" s="177" t="s">
        <v>254</v>
      </c>
      <c r="C117" s="177" t="s">
        <v>258</v>
      </c>
      <c r="D117" s="177"/>
      <c r="E117" s="185" t="s">
        <v>297</v>
      </c>
      <c r="F117" s="186"/>
      <c r="G117" s="193"/>
      <c r="H117" s="186"/>
      <c r="I117" s="186"/>
      <c r="J117" s="186"/>
      <c r="K117" s="186"/>
      <c r="L117" s="186"/>
      <c r="M117" s="186"/>
      <c r="N117" s="186"/>
      <c r="O117" s="186"/>
      <c r="P117" s="186"/>
      <c r="Q117" s="213"/>
      <c r="R117" s="108"/>
      <c r="S117" s="108"/>
      <c r="T117" s="108"/>
      <c r="U117" s="108"/>
      <c r="V117" s="108"/>
      <c r="W117" s="108"/>
    </row>
    <row r="118" spans="1:23" ht="24.95" customHeight="1" x14ac:dyDescent="0.2">
      <c r="A118" s="177"/>
      <c r="B118" s="177"/>
      <c r="C118" s="177"/>
      <c r="D118" s="177"/>
      <c r="E118" s="185"/>
      <c r="F118" s="186"/>
      <c r="G118" s="193"/>
      <c r="H118" s="186"/>
      <c r="I118" s="186"/>
      <c r="J118" s="186"/>
      <c r="K118" s="186"/>
      <c r="L118" s="186"/>
      <c r="M118" s="186"/>
      <c r="N118" s="186"/>
      <c r="O118" s="186"/>
      <c r="P118" s="186"/>
      <c r="Q118" s="197"/>
      <c r="R118" s="108"/>
      <c r="S118" s="108"/>
      <c r="T118" s="108"/>
      <c r="U118" s="108"/>
      <c r="V118" s="108"/>
      <c r="W118" s="108"/>
    </row>
    <row r="119" spans="1:23" ht="24.95" customHeight="1" x14ac:dyDescent="0.2">
      <c r="A119" s="177"/>
      <c r="B119" s="177"/>
      <c r="C119" s="177"/>
      <c r="D119" s="177"/>
      <c r="E119" s="185"/>
      <c r="F119" s="186"/>
      <c r="G119" s="193"/>
      <c r="H119" s="186"/>
      <c r="I119" s="186"/>
      <c r="J119" s="186"/>
      <c r="K119" s="186"/>
      <c r="L119" s="186"/>
      <c r="M119" s="186"/>
      <c r="N119" s="186"/>
      <c r="O119" s="186"/>
      <c r="P119" s="186"/>
      <c r="Q119" s="198"/>
      <c r="R119" s="108"/>
      <c r="S119" s="108"/>
      <c r="T119" s="108"/>
      <c r="U119" s="108"/>
      <c r="V119" s="108"/>
      <c r="W119" s="108"/>
    </row>
    <row r="120" spans="1:23" ht="24.95" customHeight="1" x14ac:dyDescent="0.2">
      <c r="A120" s="177"/>
      <c r="B120" s="177" t="s">
        <v>254</v>
      </c>
      <c r="C120" s="177" t="s">
        <v>258</v>
      </c>
      <c r="D120" s="177"/>
      <c r="E120" s="185" t="s">
        <v>298</v>
      </c>
      <c r="F120" s="186"/>
      <c r="G120" s="193"/>
      <c r="H120" s="186"/>
      <c r="I120" s="186"/>
      <c r="J120" s="186"/>
      <c r="K120" s="186"/>
      <c r="L120" s="186"/>
      <c r="M120" s="186"/>
      <c r="N120" s="186"/>
      <c r="O120" s="186"/>
      <c r="P120" s="186"/>
      <c r="Q120" s="213"/>
      <c r="R120" s="108"/>
      <c r="S120" s="108"/>
      <c r="T120" s="108"/>
      <c r="U120" s="108"/>
      <c r="V120" s="108"/>
      <c r="W120" s="108"/>
    </row>
    <row r="121" spans="1:23" ht="24.95" customHeight="1" x14ac:dyDescent="0.2">
      <c r="A121" s="177"/>
      <c r="B121" s="177"/>
      <c r="C121" s="177"/>
      <c r="D121" s="177"/>
      <c r="E121" s="185"/>
      <c r="F121" s="186"/>
      <c r="G121" s="193"/>
      <c r="H121" s="186"/>
      <c r="I121" s="186"/>
      <c r="J121" s="186"/>
      <c r="K121" s="186"/>
      <c r="L121" s="186"/>
      <c r="M121" s="186"/>
      <c r="N121" s="186"/>
      <c r="O121" s="186"/>
      <c r="P121" s="186"/>
      <c r="Q121" s="197"/>
      <c r="R121" s="108"/>
      <c r="S121" s="108"/>
      <c r="T121" s="108"/>
      <c r="U121" s="108"/>
      <c r="V121" s="108"/>
      <c r="W121" s="108"/>
    </row>
    <row r="122" spans="1:23" ht="24.95" customHeight="1" x14ac:dyDescent="0.2">
      <c r="A122" s="177"/>
      <c r="B122" s="177"/>
      <c r="C122" s="177"/>
      <c r="D122" s="177"/>
      <c r="E122" s="185"/>
      <c r="F122" s="186"/>
      <c r="G122" s="193"/>
      <c r="H122" s="186"/>
      <c r="I122" s="186"/>
      <c r="J122" s="186"/>
      <c r="K122" s="186"/>
      <c r="L122" s="186"/>
      <c r="M122" s="186"/>
      <c r="N122" s="186"/>
      <c r="O122" s="186"/>
      <c r="P122" s="186"/>
      <c r="Q122" s="198"/>
      <c r="R122" s="108"/>
      <c r="S122" s="108"/>
      <c r="T122" s="108"/>
      <c r="U122" s="108"/>
      <c r="V122" s="108"/>
      <c r="W122" s="108"/>
    </row>
    <row r="123" spans="1:23" ht="24.95" customHeight="1" x14ac:dyDescent="0.2">
      <c r="A123" s="177">
        <v>10</v>
      </c>
      <c r="B123" s="177" t="s">
        <v>254</v>
      </c>
      <c r="C123" s="177" t="s">
        <v>258</v>
      </c>
      <c r="D123" s="177"/>
      <c r="E123" s="202" t="s">
        <v>299</v>
      </c>
      <c r="F123" s="186"/>
      <c r="G123" s="193"/>
      <c r="H123" s="186"/>
      <c r="I123" s="186"/>
      <c r="J123" s="186"/>
      <c r="K123" s="186"/>
      <c r="L123" s="186"/>
      <c r="M123" s="186"/>
      <c r="N123" s="186"/>
      <c r="O123" s="191"/>
      <c r="P123" s="192"/>
      <c r="Q123" s="192"/>
      <c r="R123" s="108"/>
      <c r="S123" s="108"/>
      <c r="T123" s="108"/>
      <c r="U123" s="108"/>
      <c r="V123" s="108"/>
      <c r="W123" s="108"/>
    </row>
    <row r="124" spans="1:23" ht="24.95" customHeight="1" x14ac:dyDescent="0.2">
      <c r="A124" s="177"/>
      <c r="B124" s="177"/>
      <c r="C124" s="177"/>
      <c r="D124" s="177"/>
      <c r="E124" s="202"/>
      <c r="F124" s="186"/>
      <c r="G124" s="193"/>
      <c r="H124" s="186"/>
      <c r="I124" s="186"/>
      <c r="J124" s="186"/>
      <c r="K124" s="186"/>
      <c r="L124" s="186"/>
      <c r="M124" s="186"/>
      <c r="N124" s="186"/>
      <c r="O124" s="191"/>
      <c r="P124" s="186"/>
      <c r="Q124" s="186"/>
      <c r="R124" s="108"/>
      <c r="S124" s="108"/>
      <c r="T124" s="108"/>
      <c r="U124" s="108"/>
      <c r="V124" s="108"/>
      <c r="W124" s="108"/>
    </row>
    <row r="125" spans="1:23" ht="24.95" customHeight="1" x14ac:dyDescent="0.2">
      <c r="A125" s="177"/>
      <c r="B125" s="177"/>
      <c r="C125" s="177"/>
      <c r="D125" s="177"/>
      <c r="E125" s="202"/>
      <c r="F125" s="186"/>
      <c r="G125" s="193"/>
      <c r="H125" s="186"/>
      <c r="I125" s="186"/>
      <c r="J125" s="186"/>
      <c r="K125" s="186"/>
      <c r="L125" s="186"/>
      <c r="M125" s="186"/>
      <c r="N125" s="186"/>
      <c r="O125" s="191"/>
      <c r="P125" s="186"/>
      <c r="Q125" s="186"/>
      <c r="R125" s="108"/>
      <c r="S125" s="108"/>
      <c r="T125" s="108"/>
      <c r="U125" s="108"/>
      <c r="V125" s="108"/>
      <c r="W125" s="108"/>
    </row>
    <row r="126" spans="1:23" ht="24.95" customHeight="1" x14ac:dyDescent="0.2">
      <c r="A126" s="177"/>
      <c r="B126" s="177" t="s">
        <v>254</v>
      </c>
      <c r="C126" s="177" t="s">
        <v>258</v>
      </c>
      <c r="D126" s="177"/>
      <c r="E126" s="216" t="s">
        <v>300</v>
      </c>
      <c r="F126" s="186"/>
      <c r="G126" s="193"/>
      <c r="H126" s="186"/>
      <c r="I126" s="186"/>
      <c r="J126" s="186"/>
      <c r="K126" s="186"/>
      <c r="L126" s="186"/>
      <c r="M126" s="186"/>
      <c r="N126" s="186"/>
      <c r="O126" s="186"/>
      <c r="P126" s="186"/>
      <c r="Q126" s="196"/>
      <c r="R126" s="108"/>
      <c r="S126" s="108"/>
      <c r="T126" s="108"/>
      <c r="U126" s="108"/>
      <c r="V126" s="108"/>
      <c r="W126" s="108"/>
    </row>
    <row r="127" spans="1:23" ht="24.95" customHeight="1" x14ac:dyDescent="0.2">
      <c r="A127" s="177"/>
      <c r="B127" s="177"/>
      <c r="C127" s="177"/>
      <c r="D127" s="177"/>
      <c r="E127" s="211"/>
      <c r="F127" s="186"/>
      <c r="G127" s="193"/>
      <c r="H127" s="186"/>
      <c r="I127" s="186"/>
      <c r="J127" s="186"/>
      <c r="K127" s="186"/>
      <c r="L127" s="186"/>
      <c r="M127" s="186"/>
      <c r="N127" s="186"/>
      <c r="O127" s="186"/>
      <c r="P127" s="186"/>
      <c r="Q127" s="214"/>
      <c r="R127" s="108"/>
      <c r="S127" s="108"/>
      <c r="T127" s="108"/>
      <c r="U127" s="108"/>
      <c r="V127" s="108"/>
      <c r="W127" s="108"/>
    </row>
    <row r="128" spans="1:23" ht="24.95" customHeight="1" x14ac:dyDescent="0.2">
      <c r="A128" s="177"/>
      <c r="B128" s="177"/>
      <c r="C128" s="177"/>
      <c r="D128" s="177"/>
      <c r="E128" s="212"/>
      <c r="F128" s="186"/>
      <c r="G128" s="193"/>
      <c r="H128" s="186"/>
      <c r="I128" s="186"/>
      <c r="J128" s="186"/>
      <c r="K128" s="186"/>
      <c r="L128" s="186"/>
      <c r="M128" s="186"/>
      <c r="N128" s="186"/>
      <c r="O128" s="186"/>
      <c r="P128" s="186"/>
      <c r="Q128" s="215"/>
      <c r="R128" s="108"/>
      <c r="S128" s="108"/>
      <c r="T128" s="108"/>
      <c r="U128" s="108"/>
      <c r="V128" s="108"/>
      <c r="W128" s="108"/>
    </row>
    <row r="129" spans="1:23" ht="24.95" customHeight="1" x14ac:dyDescent="0.2">
      <c r="A129" s="177">
        <v>11</v>
      </c>
      <c r="B129" s="177" t="s">
        <v>254</v>
      </c>
      <c r="C129" s="177" t="s">
        <v>258</v>
      </c>
      <c r="D129" s="177"/>
      <c r="E129" s="202" t="s">
        <v>301</v>
      </c>
      <c r="F129" s="186"/>
      <c r="G129" s="193"/>
      <c r="H129" s="186"/>
      <c r="I129" s="186"/>
      <c r="J129" s="186"/>
      <c r="K129" s="186"/>
      <c r="L129" s="186"/>
      <c r="M129" s="186"/>
      <c r="N129" s="186"/>
      <c r="O129" s="191"/>
      <c r="P129" s="192"/>
      <c r="Q129" s="192"/>
      <c r="R129" s="108"/>
      <c r="S129" s="108"/>
      <c r="T129" s="108"/>
      <c r="U129" s="108"/>
      <c r="V129" s="108"/>
      <c r="W129" s="108"/>
    </row>
    <row r="130" spans="1:23" ht="24.95" customHeight="1" x14ac:dyDescent="0.2">
      <c r="A130" s="177"/>
      <c r="B130" s="177"/>
      <c r="C130" s="177"/>
      <c r="D130" s="177"/>
      <c r="E130" s="202"/>
      <c r="F130" s="186"/>
      <c r="G130" s="193"/>
      <c r="H130" s="186"/>
      <c r="I130" s="186"/>
      <c r="J130" s="186"/>
      <c r="K130" s="186"/>
      <c r="L130" s="186"/>
      <c r="M130" s="186"/>
      <c r="N130" s="186"/>
      <c r="O130" s="191"/>
      <c r="P130" s="186"/>
      <c r="Q130" s="186"/>
      <c r="R130" s="108"/>
      <c r="S130" s="108"/>
      <c r="T130" s="108"/>
      <c r="U130" s="108"/>
      <c r="V130" s="108"/>
      <c r="W130" s="108"/>
    </row>
    <row r="131" spans="1:23" ht="24.95" customHeight="1" x14ac:dyDescent="0.2">
      <c r="A131" s="177"/>
      <c r="B131" s="177"/>
      <c r="C131" s="177"/>
      <c r="D131" s="177"/>
      <c r="E131" s="202"/>
      <c r="F131" s="186"/>
      <c r="G131" s="193"/>
      <c r="H131" s="186"/>
      <c r="I131" s="186"/>
      <c r="J131" s="186"/>
      <c r="K131" s="186"/>
      <c r="L131" s="186"/>
      <c r="M131" s="186"/>
      <c r="N131" s="186"/>
      <c r="O131" s="191"/>
      <c r="P131" s="186"/>
      <c r="Q131" s="186"/>
      <c r="R131" s="108"/>
      <c r="S131" s="108"/>
      <c r="T131" s="108"/>
      <c r="U131" s="108"/>
      <c r="V131" s="108"/>
      <c r="W131" s="108"/>
    </row>
    <row r="132" spans="1:23" ht="24.95" customHeight="1" x14ac:dyDescent="0.2">
      <c r="A132" s="177"/>
      <c r="B132" s="177" t="s">
        <v>254</v>
      </c>
      <c r="C132" s="177" t="s">
        <v>259</v>
      </c>
      <c r="D132" s="177"/>
      <c r="E132" s="185" t="s">
        <v>302</v>
      </c>
      <c r="F132" s="186"/>
      <c r="G132" s="193"/>
      <c r="H132" s="186"/>
      <c r="I132" s="186"/>
      <c r="J132" s="186"/>
      <c r="K132" s="186"/>
      <c r="L132" s="186"/>
      <c r="M132" s="186"/>
      <c r="N132" s="186"/>
      <c r="O132" s="186"/>
      <c r="P132" s="186"/>
      <c r="Q132" s="213"/>
      <c r="R132" s="108"/>
      <c r="S132" s="108"/>
      <c r="T132" s="108"/>
      <c r="U132" s="108"/>
      <c r="V132" s="108"/>
      <c r="W132" s="108"/>
    </row>
    <row r="133" spans="1:23" ht="24.95" customHeight="1" x14ac:dyDescent="0.2">
      <c r="A133" s="177"/>
      <c r="B133" s="177"/>
      <c r="C133" s="177"/>
      <c r="D133" s="177"/>
      <c r="E133" s="185"/>
      <c r="F133" s="186"/>
      <c r="G133" s="193"/>
      <c r="H133" s="186"/>
      <c r="I133" s="186"/>
      <c r="J133" s="186"/>
      <c r="K133" s="186"/>
      <c r="L133" s="186"/>
      <c r="M133" s="186"/>
      <c r="N133" s="186"/>
      <c r="O133" s="186"/>
      <c r="P133" s="186"/>
      <c r="Q133" s="197"/>
      <c r="R133" s="108"/>
      <c r="S133" s="108"/>
      <c r="T133" s="108"/>
      <c r="U133" s="108"/>
      <c r="V133" s="108"/>
      <c r="W133" s="108"/>
    </row>
    <row r="134" spans="1:23" ht="24.95" customHeight="1" x14ac:dyDescent="0.2">
      <c r="A134" s="177"/>
      <c r="B134" s="177"/>
      <c r="C134" s="177"/>
      <c r="D134" s="177"/>
      <c r="E134" s="185"/>
      <c r="F134" s="186"/>
      <c r="G134" s="193"/>
      <c r="H134" s="186"/>
      <c r="I134" s="186"/>
      <c r="J134" s="186"/>
      <c r="K134" s="186"/>
      <c r="L134" s="186"/>
      <c r="M134" s="186"/>
      <c r="N134" s="186"/>
      <c r="O134" s="186"/>
      <c r="P134" s="186"/>
      <c r="Q134" s="198"/>
      <c r="R134" s="108"/>
      <c r="S134" s="108"/>
      <c r="T134" s="108"/>
      <c r="U134" s="108"/>
      <c r="V134" s="108"/>
      <c r="W134" s="108"/>
    </row>
    <row r="135" spans="1:23" ht="24.95" customHeight="1" x14ac:dyDescent="0.2">
      <c r="A135" s="177"/>
      <c r="B135" s="177" t="s">
        <v>254</v>
      </c>
      <c r="C135" s="177" t="s">
        <v>259</v>
      </c>
      <c r="D135" s="177"/>
      <c r="E135" s="185" t="s">
        <v>303</v>
      </c>
      <c r="F135" s="186"/>
      <c r="G135" s="193"/>
      <c r="H135" s="186"/>
      <c r="I135" s="186"/>
      <c r="J135" s="186"/>
      <c r="K135" s="186"/>
      <c r="L135" s="186"/>
      <c r="M135" s="186"/>
      <c r="N135" s="186"/>
      <c r="O135" s="186"/>
      <c r="P135" s="186"/>
      <c r="Q135" s="213"/>
      <c r="R135" s="108"/>
      <c r="S135" s="108"/>
      <c r="T135" s="108"/>
      <c r="U135" s="108"/>
      <c r="V135" s="108"/>
      <c r="W135" s="108"/>
    </row>
    <row r="136" spans="1:23" ht="24.95" customHeight="1" x14ac:dyDescent="0.2">
      <c r="A136" s="177"/>
      <c r="B136" s="177"/>
      <c r="C136" s="177"/>
      <c r="D136" s="177"/>
      <c r="E136" s="185"/>
      <c r="F136" s="186"/>
      <c r="G136" s="193"/>
      <c r="H136" s="186"/>
      <c r="I136" s="186"/>
      <c r="J136" s="186"/>
      <c r="K136" s="186"/>
      <c r="L136" s="186"/>
      <c r="M136" s="186"/>
      <c r="N136" s="186"/>
      <c r="O136" s="186"/>
      <c r="P136" s="186"/>
      <c r="Q136" s="197"/>
      <c r="R136" s="108"/>
      <c r="S136" s="108"/>
      <c r="T136" s="108"/>
      <c r="U136" s="108"/>
      <c r="V136" s="108"/>
      <c r="W136" s="108"/>
    </row>
    <row r="137" spans="1:23" ht="24.95" customHeight="1" x14ac:dyDescent="0.2">
      <c r="A137" s="177"/>
      <c r="B137" s="177"/>
      <c r="C137" s="177"/>
      <c r="D137" s="177"/>
      <c r="E137" s="185"/>
      <c r="F137" s="186"/>
      <c r="G137" s="193"/>
      <c r="H137" s="186"/>
      <c r="I137" s="186"/>
      <c r="J137" s="186"/>
      <c r="K137" s="186"/>
      <c r="L137" s="186"/>
      <c r="M137" s="186"/>
      <c r="N137" s="186"/>
      <c r="O137" s="186"/>
      <c r="P137" s="186"/>
      <c r="Q137" s="198"/>
      <c r="R137" s="108"/>
      <c r="S137" s="108"/>
      <c r="T137" s="108"/>
      <c r="U137" s="108"/>
      <c r="V137" s="108"/>
      <c r="W137" s="108"/>
    </row>
    <row r="138" spans="1:23" ht="24.95" customHeight="1" x14ac:dyDescent="0.2">
      <c r="A138" s="177"/>
      <c r="B138" s="177" t="s">
        <v>254</v>
      </c>
      <c r="C138" s="177" t="s">
        <v>260</v>
      </c>
      <c r="D138" s="177"/>
      <c r="E138" s="202" t="s">
        <v>304</v>
      </c>
      <c r="F138" s="186"/>
      <c r="G138" s="193"/>
      <c r="H138" s="186"/>
      <c r="I138" s="186"/>
      <c r="J138" s="186"/>
      <c r="K138" s="186"/>
      <c r="L138" s="186"/>
      <c r="M138" s="186"/>
      <c r="N138" s="186"/>
      <c r="O138" s="186"/>
      <c r="P138" s="186"/>
      <c r="Q138" s="213"/>
      <c r="R138" s="108"/>
      <c r="S138" s="108"/>
      <c r="T138" s="108"/>
      <c r="U138" s="108"/>
      <c r="V138" s="108"/>
      <c r="W138" s="108"/>
    </row>
    <row r="139" spans="1:23" ht="24.95" customHeight="1" x14ac:dyDescent="0.2">
      <c r="A139" s="177"/>
      <c r="B139" s="177"/>
      <c r="C139" s="177"/>
      <c r="D139" s="177"/>
      <c r="E139" s="202"/>
      <c r="F139" s="186"/>
      <c r="G139" s="193"/>
      <c r="H139" s="186"/>
      <c r="I139" s="186"/>
      <c r="J139" s="186"/>
      <c r="K139" s="186"/>
      <c r="L139" s="186"/>
      <c r="M139" s="186"/>
      <c r="N139" s="186"/>
      <c r="O139" s="186"/>
      <c r="P139" s="186"/>
      <c r="Q139" s="197"/>
      <c r="R139" s="108"/>
      <c r="S139" s="108"/>
      <c r="T139" s="108"/>
      <c r="U139" s="108"/>
      <c r="V139" s="108"/>
      <c r="W139" s="108"/>
    </row>
    <row r="140" spans="1:23" ht="24.95" customHeight="1" x14ac:dyDescent="0.2">
      <c r="A140" s="177"/>
      <c r="B140" s="177"/>
      <c r="C140" s="177"/>
      <c r="D140" s="177"/>
      <c r="E140" s="202"/>
      <c r="F140" s="186"/>
      <c r="G140" s="193"/>
      <c r="H140" s="186"/>
      <c r="I140" s="186"/>
      <c r="J140" s="186"/>
      <c r="K140" s="186"/>
      <c r="L140" s="186"/>
      <c r="M140" s="186"/>
      <c r="N140" s="186"/>
      <c r="O140" s="186"/>
      <c r="P140" s="186"/>
      <c r="Q140" s="198"/>
      <c r="R140" s="108"/>
      <c r="S140" s="108"/>
      <c r="T140" s="108"/>
      <c r="U140" s="108"/>
      <c r="V140" s="108"/>
      <c r="W140" s="108"/>
    </row>
    <row r="141" spans="1:23" ht="24.95" customHeight="1" x14ac:dyDescent="0.2">
      <c r="A141" s="177">
        <v>12</v>
      </c>
      <c r="B141" s="177" t="s">
        <v>254</v>
      </c>
      <c r="C141" s="177" t="s">
        <v>260</v>
      </c>
      <c r="D141" s="177"/>
      <c r="E141" s="216" t="s">
        <v>409</v>
      </c>
      <c r="F141" s="186"/>
      <c r="G141" s="193"/>
      <c r="H141" s="186"/>
      <c r="I141" s="186"/>
      <c r="J141" s="186"/>
      <c r="K141" s="186"/>
      <c r="L141" s="186"/>
      <c r="M141" s="186"/>
      <c r="N141" s="186"/>
      <c r="O141" s="191"/>
      <c r="P141" s="192"/>
      <c r="Q141" s="192"/>
      <c r="R141" s="108"/>
      <c r="S141" s="108"/>
      <c r="T141" s="108"/>
      <c r="U141" s="108"/>
      <c r="V141" s="108"/>
      <c r="W141" s="108"/>
    </row>
    <row r="142" spans="1:23" ht="24.95" customHeight="1" x14ac:dyDescent="0.2">
      <c r="A142" s="177"/>
      <c r="B142" s="177"/>
      <c r="C142" s="177"/>
      <c r="D142" s="177"/>
      <c r="E142" s="211"/>
      <c r="F142" s="186"/>
      <c r="G142" s="193"/>
      <c r="H142" s="186"/>
      <c r="I142" s="186"/>
      <c r="J142" s="186"/>
      <c r="K142" s="186"/>
      <c r="L142" s="186"/>
      <c r="M142" s="186"/>
      <c r="N142" s="186"/>
      <c r="O142" s="191"/>
      <c r="P142" s="186"/>
      <c r="Q142" s="186"/>
      <c r="R142" s="108"/>
      <c r="S142" s="108"/>
      <c r="T142" s="108"/>
      <c r="U142" s="108"/>
      <c r="V142" s="108"/>
      <c r="W142" s="108"/>
    </row>
    <row r="143" spans="1:23" ht="24.95" customHeight="1" x14ac:dyDescent="0.2">
      <c r="A143" s="177"/>
      <c r="B143" s="177"/>
      <c r="C143" s="177"/>
      <c r="D143" s="177"/>
      <c r="E143" s="212"/>
      <c r="F143" s="186"/>
      <c r="G143" s="193"/>
      <c r="H143" s="186"/>
      <c r="I143" s="186"/>
      <c r="J143" s="186"/>
      <c r="K143" s="186"/>
      <c r="L143" s="186"/>
      <c r="M143" s="186"/>
      <c r="N143" s="186"/>
      <c r="O143" s="191"/>
      <c r="P143" s="186"/>
      <c r="Q143" s="186"/>
      <c r="R143" s="108"/>
      <c r="S143" s="108"/>
      <c r="T143" s="108"/>
      <c r="U143" s="108"/>
      <c r="V143" s="108"/>
      <c r="W143" s="108"/>
    </row>
    <row r="144" spans="1:23" ht="24.95" customHeight="1" x14ac:dyDescent="0.2">
      <c r="A144" s="177">
        <v>13</v>
      </c>
      <c r="B144" s="177" t="s">
        <v>254</v>
      </c>
      <c r="C144" s="177" t="s">
        <v>260</v>
      </c>
      <c r="D144" s="177"/>
      <c r="E144" s="202" t="s">
        <v>305</v>
      </c>
      <c r="F144" s="186"/>
      <c r="G144" s="193"/>
      <c r="H144" s="186"/>
      <c r="I144" s="186"/>
      <c r="J144" s="186"/>
      <c r="K144" s="186"/>
      <c r="L144" s="186"/>
      <c r="M144" s="186"/>
      <c r="N144" s="186"/>
      <c r="O144" s="191"/>
      <c r="P144" s="192"/>
      <c r="Q144" s="192"/>
      <c r="R144" s="108"/>
      <c r="S144" s="108"/>
      <c r="T144" s="108"/>
      <c r="U144" s="108"/>
      <c r="V144" s="108"/>
      <c r="W144" s="108"/>
    </row>
    <row r="145" spans="1:23" ht="24.95" customHeight="1" x14ac:dyDescent="0.2">
      <c r="A145" s="177"/>
      <c r="B145" s="177"/>
      <c r="C145" s="177"/>
      <c r="D145" s="177"/>
      <c r="E145" s="202"/>
      <c r="F145" s="186"/>
      <c r="G145" s="193"/>
      <c r="H145" s="186"/>
      <c r="I145" s="186"/>
      <c r="J145" s="186"/>
      <c r="K145" s="186"/>
      <c r="L145" s="186"/>
      <c r="M145" s="186"/>
      <c r="N145" s="186"/>
      <c r="O145" s="191"/>
      <c r="P145" s="186"/>
      <c r="Q145" s="186"/>
      <c r="R145" s="108"/>
      <c r="S145" s="108"/>
      <c r="T145" s="108"/>
      <c r="U145" s="108"/>
      <c r="V145" s="108"/>
      <c r="W145" s="108"/>
    </row>
    <row r="146" spans="1:23" ht="24.95" customHeight="1" x14ac:dyDescent="0.2">
      <c r="A146" s="177"/>
      <c r="B146" s="177"/>
      <c r="C146" s="177"/>
      <c r="D146" s="177"/>
      <c r="E146" s="202"/>
      <c r="F146" s="186"/>
      <c r="G146" s="193"/>
      <c r="H146" s="186"/>
      <c r="I146" s="186"/>
      <c r="J146" s="186"/>
      <c r="K146" s="186"/>
      <c r="L146" s="186"/>
      <c r="M146" s="186"/>
      <c r="N146" s="186"/>
      <c r="O146" s="191"/>
      <c r="P146" s="186"/>
      <c r="Q146" s="186"/>
      <c r="R146" s="108"/>
      <c r="S146" s="108"/>
      <c r="T146" s="108"/>
      <c r="U146" s="108"/>
      <c r="V146" s="108"/>
      <c r="W146" s="108"/>
    </row>
    <row r="147" spans="1:23" ht="24.95" customHeight="1" x14ac:dyDescent="0.2">
      <c r="A147" s="177"/>
      <c r="B147" s="177" t="s">
        <v>254</v>
      </c>
      <c r="C147" s="177" t="s">
        <v>261</v>
      </c>
      <c r="D147" s="177"/>
      <c r="E147" s="185" t="s">
        <v>306</v>
      </c>
      <c r="F147" s="186"/>
      <c r="G147" s="193"/>
      <c r="H147" s="186"/>
      <c r="I147" s="186"/>
      <c r="J147" s="186"/>
      <c r="K147" s="186"/>
      <c r="L147" s="186"/>
      <c r="M147" s="186"/>
      <c r="N147" s="186"/>
      <c r="O147" s="186"/>
      <c r="P147" s="186"/>
      <c r="Q147" s="213"/>
      <c r="R147" s="108"/>
      <c r="S147" s="108"/>
      <c r="T147" s="108"/>
      <c r="U147" s="108"/>
      <c r="V147" s="108"/>
      <c r="W147" s="108"/>
    </row>
    <row r="148" spans="1:23" ht="24.95" customHeight="1" x14ac:dyDescent="0.2">
      <c r="A148" s="177"/>
      <c r="B148" s="177"/>
      <c r="C148" s="177"/>
      <c r="D148" s="177"/>
      <c r="E148" s="185"/>
      <c r="F148" s="186"/>
      <c r="G148" s="193"/>
      <c r="H148" s="186"/>
      <c r="I148" s="186"/>
      <c r="J148" s="186"/>
      <c r="K148" s="186"/>
      <c r="L148" s="186"/>
      <c r="M148" s="186"/>
      <c r="N148" s="186"/>
      <c r="O148" s="186"/>
      <c r="P148" s="186"/>
      <c r="Q148" s="197"/>
      <c r="R148" s="108"/>
      <c r="S148" s="108"/>
      <c r="T148" s="108"/>
      <c r="U148" s="108"/>
      <c r="V148" s="108"/>
      <c r="W148" s="108"/>
    </row>
    <row r="149" spans="1:23" ht="24.95" customHeight="1" x14ac:dyDescent="0.2">
      <c r="A149" s="177"/>
      <c r="B149" s="177"/>
      <c r="C149" s="177"/>
      <c r="D149" s="177"/>
      <c r="E149" s="185"/>
      <c r="F149" s="186"/>
      <c r="G149" s="193"/>
      <c r="H149" s="186"/>
      <c r="I149" s="186"/>
      <c r="J149" s="186"/>
      <c r="K149" s="186"/>
      <c r="L149" s="186"/>
      <c r="M149" s="186"/>
      <c r="N149" s="186"/>
      <c r="O149" s="186"/>
      <c r="P149" s="186"/>
      <c r="Q149" s="198"/>
      <c r="R149" s="108"/>
      <c r="S149" s="108"/>
      <c r="T149" s="108"/>
      <c r="U149" s="108"/>
      <c r="V149" s="108"/>
      <c r="W149" s="108"/>
    </row>
    <row r="150" spans="1:23" ht="24.95" customHeight="1" x14ac:dyDescent="0.2">
      <c r="A150" s="177"/>
      <c r="B150" s="177" t="s">
        <v>254</v>
      </c>
      <c r="C150" s="177" t="s">
        <v>261</v>
      </c>
      <c r="D150" s="177"/>
      <c r="E150" s="185" t="s">
        <v>307</v>
      </c>
      <c r="F150" s="186"/>
      <c r="G150" s="193"/>
      <c r="H150" s="186"/>
      <c r="I150" s="186"/>
      <c r="J150" s="186"/>
      <c r="K150" s="186"/>
      <c r="L150" s="186"/>
      <c r="M150" s="186"/>
      <c r="N150" s="186"/>
      <c r="O150" s="186"/>
      <c r="P150" s="186"/>
      <c r="Q150" s="213"/>
      <c r="R150" s="108"/>
      <c r="S150" s="108"/>
      <c r="T150" s="108"/>
      <c r="U150" s="108"/>
      <c r="V150" s="108"/>
      <c r="W150" s="108"/>
    </row>
    <row r="151" spans="1:23" ht="24.95" customHeight="1" x14ac:dyDescent="0.2">
      <c r="A151" s="177"/>
      <c r="B151" s="177"/>
      <c r="C151" s="177"/>
      <c r="D151" s="177"/>
      <c r="E151" s="185"/>
      <c r="F151" s="186"/>
      <c r="G151" s="193"/>
      <c r="H151" s="186"/>
      <c r="I151" s="186"/>
      <c r="J151" s="186"/>
      <c r="K151" s="186"/>
      <c r="L151" s="186"/>
      <c r="M151" s="186"/>
      <c r="N151" s="186"/>
      <c r="O151" s="186"/>
      <c r="P151" s="186"/>
      <c r="Q151" s="197"/>
      <c r="R151" s="108"/>
      <c r="S151" s="108"/>
      <c r="T151" s="108"/>
      <c r="U151" s="108"/>
      <c r="V151" s="108"/>
      <c r="W151" s="108"/>
    </row>
    <row r="152" spans="1:23" ht="24.95" customHeight="1" x14ac:dyDescent="0.2">
      <c r="A152" s="177"/>
      <c r="B152" s="177"/>
      <c r="C152" s="177"/>
      <c r="D152" s="177"/>
      <c r="E152" s="185"/>
      <c r="F152" s="186"/>
      <c r="G152" s="193"/>
      <c r="H152" s="186"/>
      <c r="I152" s="186"/>
      <c r="J152" s="186"/>
      <c r="K152" s="186"/>
      <c r="L152" s="186"/>
      <c r="M152" s="186"/>
      <c r="N152" s="186"/>
      <c r="O152" s="186"/>
      <c r="P152" s="186"/>
      <c r="Q152" s="198"/>
      <c r="R152" s="108"/>
      <c r="S152" s="108"/>
      <c r="T152" s="108"/>
      <c r="U152" s="108"/>
      <c r="V152" s="108"/>
      <c r="W152" s="108"/>
    </row>
    <row r="153" spans="1:23" ht="24.95" customHeight="1" x14ac:dyDescent="0.2">
      <c r="A153" s="177"/>
      <c r="B153" s="177" t="s">
        <v>254</v>
      </c>
      <c r="C153" s="177" t="s">
        <v>261</v>
      </c>
      <c r="D153" s="177"/>
      <c r="E153" s="185" t="s">
        <v>308</v>
      </c>
      <c r="F153" s="186"/>
      <c r="G153" s="193"/>
      <c r="H153" s="186"/>
      <c r="I153" s="186"/>
      <c r="J153" s="186"/>
      <c r="K153" s="186"/>
      <c r="L153" s="186"/>
      <c r="M153" s="186"/>
      <c r="N153" s="186"/>
      <c r="O153" s="186"/>
      <c r="P153" s="186"/>
      <c r="Q153" s="213"/>
      <c r="R153" s="108"/>
      <c r="S153" s="108"/>
      <c r="T153" s="108"/>
      <c r="U153" s="108"/>
      <c r="V153" s="108"/>
      <c r="W153" s="108"/>
    </row>
    <row r="154" spans="1:23" ht="24.95" customHeight="1" x14ac:dyDescent="0.2">
      <c r="A154" s="177"/>
      <c r="B154" s="177"/>
      <c r="C154" s="177"/>
      <c r="D154" s="177"/>
      <c r="E154" s="185"/>
      <c r="F154" s="186"/>
      <c r="G154" s="193"/>
      <c r="H154" s="186"/>
      <c r="I154" s="186"/>
      <c r="J154" s="186"/>
      <c r="K154" s="186"/>
      <c r="L154" s="186"/>
      <c r="M154" s="186"/>
      <c r="N154" s="186"/>
      <c r="O154" s="186"/>
      <c r="P154" s="186"/>
      <c r="Q154" s="197"/>
      <c r="R154" s="108"/>
      <c r="S154" s="108"/>
      <c r="T154" s="108"/>
      <c r="U154" s="108"/>
      <c r="V154" s="108"/>
      <c r="W154" s="108"/>
    </row>
    <row r="155" spans="1:23" ht="24.95" customHeight="1" x14ac:dyDescent="0.2">
      <c r="A155" s="177"/>
      <c r="B155" s="177"/>
      <c r="C155" s="177"/>
      <c r="D155" s="177"/>
      <c r="E155" s="185"/>
      <c r="F155" s="186"/>
      <c r="G155" s="193"/>
      <c r="H155" s="186"/>
      <c r="I155" s="186"/>
      <c r="J155" s="186"/>
      <c r="K155" s="186"/>
      <c r="L155" s="186"/>
      <c r="M155" s="186"/>
      <c r="N155" s="186"/>
      <c r="O155" s="186"/>
      <c r="P155" s="186"/>
      <c r="Q155" s="198"/>
      <c r="R155" s="108"/>
      <c r="S155" s="108"/>
      <c r="T155" s="108"/>
      <c r="U155" s="108"/>
      <c r="V155" s="108"/>
      <c r="W155" s="108"/>
    </row>
    <row r="156" spans="1:23" ht="24.95" customHeight="1" x14ac:dyDescent="0.2">
      <c r="A156" s="177"/>
      <c r="B156" s="177" t="s">
        <v>254</v>
      </c>
      <c r="C156" s="177" t="s">
        <v>261</v>
      </c>
      <c r="D156" s="177"/>
      <c r="E156" s="199" t="s">
        <v>309</v>
      </c>
      <c r="F156" s="186"/>
      <c r="G156" s="193"/>
      <c r="H156" s="186"/>
      <c r="I156" s="186"/>
      <c r="J156" s="186"/>
      <c r="K156" s="186"/>
      <c r="L156" s="186"/>
      <c r="M156" s="186"/>
      <c r="N156" s="186"/>
      <c r="O156" s="186"/>
      <c r="P156" s="186"/>
      <c r="Q156" s="196"/>
      <c r="R156" s="108"/>
      <c r="S156" s="108"/>
      <c r="T156" s="108"/>
      <c r="U156" s="108"/>
      <c r="V156" s="108"/>
      <c r="W156" s="108"/>
    </row>
    <row r="157" spans="1:23" ht="24.95" customHeight="1" x14ac:dyDescent="0.2">
      <c r="A157" s="177"/>
      <c r="B157" s="177"/>
      <c r="C157" s="177"/>
      <c r="D157" s="177"/>
      <c r="E157" s="200"/>
      <c r="F157" s="186"/>
      <c r="G157" s="193"/>
      <c r="H157" s="186"/>
      <c r="I157" s="186"/>
      <c r="J157" s="186"/>
      <c r="K157" s="186"/>
      <c r="L157" s="186"/>
      <c r="M157" s="186"/>
      <c r="N157" s="186"/>
      <c r="O157" s="186"/>
      <c r="P157" s="186"/>
      <c r="Q157" s="214"/>
      <c r="R157" s="108"/>
      <c r="S157" s="108"/>
      <c r="T157" s="108"/>
      <c r="U157" s="108"/>
      <c r="V157" s="108"/>
      <c r="W157" s="108"/>
    </row>
    <row r="158" spans="1:23" ht="24.95" customHeight="1" x14ac:dyDescent="0.2">
      <c r="A158" s="177"/>
      <c r="B158" s="177"/>
      <c r="C158" s="177"/>
      <c r="D158" s="177"/>
      <c r="E158" s="201"/>
      <c r="F158" s="186"/>
      <c r="G158" s="193"/>
      <c r="H158" s="186"/>
      <c r="I158" s="186"/>
      <c r="J158" s="186"/>
      <c r="K158" s="186"/>
      <c r="L158" s="186"/>
      <c r="M158" s="186"/>
      <c r="N158" s="186"/>
      <c r="O158" s="186"/>
      <c r="P158" s="186"/>
      <c r="Q158" s="215"/>
      <c r="R158" s="108"/>
      <c r="S158" s="108"/>
      <c r="T158" s="108"/>
      <c r="U158" s="108"/>
      <c r="V158" s="108"/>
      <c r="W158" s="108"/>
    </row>
    <row r="159" spans="1:23" ht="24.95" customHeight="1" x14ac:dyDescent="0.2">
      <c r="A159" s="177"/>
      <c r="B159" s="177" t="s">
        <v>254</v>
      </c>
      <c r="C159" s="177" t="s">
        <v>261</v>
      </c>
      <c r="D159" s="177"/>
      <c r="E159" s="185" t="s">
        <v>310</v>
      </c>
      <c r="F159" s="186"/>
      <c r="G159" s="193"/>
      <c r="H159" s="186"/>
      <c r="I159" s="186"/>
      <c r="J159" s="186"/>
      <c r="K159" s="186"/>
      <c r="L159" s="186"/>
      <c r="M159" s="186"/>
      <c r="N159" s="186"/>
      <c r="O159" s="186"/>
      <c r="P159" s="186"/>
      <c r="Q159" s="213"/>
      <c r="R159" s="108"/>
      <c r="S159" s="108"/>
      <c r="T159" s="108"/>
      <c r="U159" s="108"/>
      <c r="V159" s="108"/>
      <c r="W159" s="108"/>
    </row>
    <row r="160" spans="1:23" ht="24.95" customHeight="1" x14ac:dyDescent="0.2">
      <c r="A160" s="177"/>
      <c r="B160" s="177"/>
      <c r="C160" s="177"/>
      <c r="D160" s="177"/>
      <c r="E160" s="185"/>
      <c r="F160" s="186"/>
      <c r="G160" s="193"/>
      <c r="H160" s="186"/>
      <c r="I160" s="186"/>
      <c r="J160" s="186"/>
      <c r="K160" s="186"/>
      <c r="L160" s="186"/>
      <c r="M160" s="186"/>
      <c r="N160" s="186"/>
      <c r="O160" s="186"/>
      <c r="P160" s="186"/>
      <c r="Q160" s="197"/>
      <c r="R160" s="108"/>
      <c r="S160" s="108"/>
      <c r="T160" s="108"/>
      <c r="U160" s="108"/>
      <c r="V160" s="108"/>
      <c r="W160" s="108"/>
    </row>
    <row r="161" spans="1:23" ht="24.95" customHeight="1" x14ac:dyDescent="0.2">
      <c r="A161" s="177"/>
      <c r="B161" s="177"/>
      <c r="C161" s="177"/>
      <c r="D161" s="177"/>
      <c r="E161" s="185"/>
      <c r="F161" s="186"/>
      <c r="G161" s="193"/>
      <c r="H161" s="186"/>
      <c r="I161" s="186"/>
      <c r="J161" s="186"/>
      <c r="K161" s="186"/>
      <c r="L161" s="186"/>
      <c r="M161" s="186"/>
      <c r="N161" s="186"/>
      <c r="O161" s="186"/>
      <c r="P161" s="186"/>
      <c r="Q161" s="198"/>
      <c r="R161" s="108"/>
      <c r="S161" s="108"/>
      <c r="T161" s="108"/>
      <c r="U161" s="108"/>
      <c r="V161" s="108"/>
      <c r="W161" s="108"/>
    </row>
    <row r="162" spans="1:23" ht="24.95" customHeight="1" x14ac:dyDescent="0.2">
      <c r="A162" s="177"/>
      <c r="B162" s="177" t="s">
        <v>254</v>
      </c>
      <c r="C162" s="177" t="s">
        <v>261</v>
      </c>
      <c r="D162" s="177"/>
      <c r="E162" s="185" t="s">
        <v>311</v>
      </c>
      <c r="F162" s="186"/>
      <c r="G162" s="193"/>
      <c r="H162" s="186"/>
      <c r="I162" s="186"/>
      <c r="J162" s="186"/>
      <c r="K162" s="186"/>
      <c r="L162" s="186"/>
      <c r="M162" s="186"/>
      <c r="N162" s="186"/>
      <c r="O162" s="186"/>
      <c r="P162" s="186"/>
      <c r="Q162" s="213"/>
      <c r="R162" s="108"/>
      <c r="S162" s="108"/>
      <c r="T162" s="108"/>
      <c r="U162" s="108"/>
      <c r="V162" s="108"/>
      <c r="W162" s="108"/>
    </row>
    <row r="163" spans="1:23" ht="24.95" customHeight="1" x14ac:dyDescent="0.2">
      <c r="A163" s="177"/>
      <c r="B163" s="177"/>
      <c r="C163" s="177"/>
      <c r="D163" s="177"/>
      <c r="E163" s="185"/>
      <c r="F163" s="186"/>
      <c r="G163" s="193"/>
      <c r="H163" s="186"/>
      <c r="I163" s="186"/>
      <c r="J163" s="186"/>
      <c r="K163" s="186"/>
      <c r="L163" s="186"/>
      <c r="M163" s="186"/>
      <c r="N163" s="186"/>
      <c r="O163" s="186"/>
      <c r="P163" s="186"/>
      <c r="Q163" s="197"/>
      <c r="R163" s="108"/>
      <c r="S163" s="108"/>
      <c r="T163" s="108"/>
      <c r="U163" s="108"/>
      <c r="V163" s="108"/>
      <c r="W163" s="108"/>
    </row>
    <row r="164" spans="1:23" ht="24.95" customHeight="1" x14ac:dyDescent="0.2">
      <c r="A164" s="177"/>
      <c r="B164" s="177"/>
      <c r="C164" s="177"/>
      <c r="D164" s="177"/>
      <c r="E164" s="185"/>
      <c r="F164" s="186"/>
      <c r="G164" s="193"/>
      <c r="H164" s="186"/>
      <c r="I164" s="186"/>
      <c r="J164" s="186"/>
      <c r="K164" s="186"/>
      <c r="L164" s="186"/>
      <c r="M164" s="186"/>
      <c r="N164" s="186"/>
      <c r="O164" s="186"/>
      <c r="P164" s="186"/>
      <c r="Q164" s="198"/>
      <c r="R164" s="108"/>
      <c r="S164" s="108"/>
      <c r="T164" s="108"/>
      <c r="U164" s="108"/>
      <c r="V164" s="108"/>
      <c r="W164" s="108"/>
    </row>
    <row r="165" spans="1:23" ht="24.95" customHeight="1" x14ac:dyDescent="0.2">
      <c r="A165" s="177">
        <v>14</v>
      </c>
      <c r="B165" s="177" t="s">
        <v>254</v>
      </c>
      <c r="C165" s="177" t="s">
        <v>261</v>
      </c>
      <c r="D165" s="177"/>
      <c r="E165" s="202" t="s">
        <v>312</v>
      </c>
      <c r="F165" s="186"/>
      <c r="G165" s="193"/>
      <c r="H165" s="186"/>
      <c r="I165" s="186"/>
      <c r="J165" s="186"/>
      <c r="K165" s="186"/>
      <c r="L165" s="186"/>
      <c r="M165" s="186"/>
      <c r="N165" s="186"/>
      <c r="O165" s="191"/>
      <c r="P165" s="192"/>
      <c r="Q165" s="192"/>
      <c r="R165" s="108"/>
      <c r="S165" s="108"/>
      <c r="T165" s="108"/>
      <c r="U165" s="108"/>
      <c r="V165" s="108"/>
      <c r="W165" s="108"/>
    </row>
    <row r="166" spans="1:23" ht="24.95" customHeight="1" x14ac:dyDescent="0.2">
      <c r="A166" s="177"/>
      <c r="B166" s="177"/>
      <c r="C166" s="177"/>
      <c r="D166" s="177"/>
      <c r="E166" s="202"/>
      <c r="F166" s="186"/>
      <c r="G166" s="193"/>
      <c r="H166" s="186"/>
      <c r="I166" s="186"/>
      <c r="J166" s="186"/>
      <c r="K166" s="186"/>
      <c r="L166" s="186"/>
      <c r="M166" s="186"/>
      <c r="N166" s="186"/>
      <c r="O166" s="191"/>
      <c r="P166" s="186"/>
      <c r="Q166" s="186"/>
      <c r="R166" s="108"/>
      <c r="S166" s="108"/>
      <c r="T166" s="108"/>
      <c r="U166" s="108"/>
      <c r="V166" s="108"/>
      <c r="W166" s="108"/>
    </row>
    <row r="167" spans="1:23" ht="24.95" customHeight="1" x14ac:dyDescent="0.2">
      <c r="A167" s="177"/>
      <c r="B167" s="177"/>
      <c r="C167" s="177"/>
      <c r="D167" s="177"/>
      <c r="E167" s="202"/>
      <c r="F167" s="186"/>
      <c r="G167" s="193"/>
      <c r="H167" s="186"/>
      <c r="I167" s="186"/>
      <c r="J167" s="186"/>
      <c r="K167" s="186"/>
      <c r="L167" s="186"/>
      <c r="M167" s="186"/>
      <c r="N167" s="186"/>
      <c r="O167" s="191"/>
      <c r="P167" s="186"/>
      <c r="Q167" s="186"/>
      <c r="R167" s="108"/>
      <c r="S167" s="108"/>
      <c r="T167" s="108"/>
      <c r="U167" s="108"/>
      <c r="V167" s="108"/>
      <c r="W167" s="108"/>
    </row>
    <row r="168" spans="1:23" ht="24.95" customHeight="1" x14ac:dyDescent="0.2">
      <c r="A168" s="177">
        <v>15</v>
      </c>
      <c r="B168" s="177" t="s">
        <v>254</v>
      </c>
      <c r="C168" s="177" t="s">
        <v>261</v>
      </c>
      <c r="D168" s="177"/>
      <c r="E168" s="202" t="s">
        <v>313</v>
      </c>
      <c r="F168" s="186"/>
      <c r="G168" s="193"/>
      <c r="H168" s="186"/>
      <c r="I168" s="186"/>
      <c r="J168" s="186"/>
      <c r="K168" s="186"/>
      <c r="L168" s="186"/>
      <c r="M168" s="186"/>
      <c r="N168" s="186"/>
      <c r="O168" s="191"/>
      <c r="P168" s="192"/>
      <c r="Q168" s="192"/>
      <c r="R168" s="108"/>
      <c r="S168" s="108"/>
      <c r="T168" s="108"/>
      <c r="U168" s="108"/>
      <c r="V168" s="108"/>
      <c r="W168" s="108"/>
    </row>
    <row r="169" spans="1:23" ht="24.95" customHeight="1" x14ac:dyDescent="0.2">
      <c r="A169" s="177"/>
      <c r="B169" s="177"/>
      <c r="C169" s="177"/>
      <c r="D169" s="177"/>
      <c r="E169" s="202"/>
      <c r="F169" s="186"/>
      <c r="G169" s="193"/>
      <c r="H169" s="186"/>
      <c r="I169" s="186"/>
      <c r="J169" s="186"/>
      <c r="K169" s="186"/>
      <c r="L169" s="186"/>
      <c r="M169" s="186"/>
      <c r="N169" s="186"/>
      <c r="O169" s="191"/>
      <c r="P169" s="186"/>
      <c r="Q169" s="186"/>
      <c r="R169" s="108"/>
      <c r="S169" s="108"/>
      <c r="T169" s="108"/>
      <c r="U169" s="108"/>
      <c r="V169" s="108"/>
      <c r="W169" s="108"/>
    </row>
    <row r="170" spans="1:23" ht="24.95" customHeight="1" x14ac:dyDescent="0.2">
      <c r="A170" s="177"/>
      <c r="B170" s="177"/>
      <c r="C170" s="177"/>
      <c r="D170" s="177"/>
      <c r="E170" s="202"/>
      <c r="F170" s="186"/>
      <c r="G170" s="193"/>
      <c r="H170" s="186"/>
      <c r="I170" s="186"/>
      <c r="J170" s="186"/>
      <c r="K170" s="186"/>
      <c r="L170" s="186"/>
      <c r="M170" s="186"/>
      <c r="N170" s="186"/>
      <c r="O170" s="191"/>
      <c r="P170" s="186"/>
      <c r="Q170" s="186"/>
      <c r="R170" s="108"/>
      <c r="S170" s="108"/>
      <c r="T170" s="108"/>
      <c r="U170" s="108"/>
      <c r="V170" s="108"/>
      <c r="W170" s="108"/>
    </row>
    <row r="171" spans="1:23" ht="24.95" customHeight="1" x14ac:dyDescent="0.2">
      <c r="A171" s="177">
        <v>16</v>
      </c>
      <c r="B171" s="177" t="s">
        <v>254</v>
      </c>
      <c r="C171" s="177" t="s">
        <v>261</v>
      </c>
      <c r="D171" s="177"/>
      <c r="E171" s="216" t="s">
        <v>314</v>
      </c>
      <c r="F171" s="186"/>
      <c r="G171" s="193"/>
      <c r="H171" s="186"/>
      <c r="I171" s="186"/>
      <c r="J171" s="186"/>
      <c r="K171" s="186"/>
      <c r="L171" s="186"/>
      <c r="M171" s="186"/>
      <c r="N171" s="186"/>
      <c r="O171" s="191"/>
      <c r="P171" s="192"/>
      <c r="Q171" s="192"/>
      <c r="R171" s="108"/>
      <c r="S171" s="108"/>
      <c r="T171" s="108"/>
      <c r="U171" s="108"/>
      <c r="V171" s="108"/>
      <c r="W171" s="108"/>
    </row>
    <row r="172" spans="1:23" ht="24.95" customHeight="1" x14ac:dyDescent="0.2">
      <c r="A172" s="177"/>
      <c r="B172" s="177"/>
      <c r="C172" s="177"/>
      <c r="D172" s="177"/>
      <c r="E172" s="211"/>
      <c r="F172" s="186"/>
      <c r="G172" s="193"/>
      <c r="H172" s="186"/>
      <c r="I172" s="186"/>
      <c r="J172" s="186"/>
      <c r="K172" s="186"/>
      <c r="L172" s="186"/>
      <c r="M172" s="186"/>
      <c r="N172" s="186"/>
      <c r="O172" s="191"/>
      <c r="P172" s="186"/>
      <c r="Q172" s="186"/>
      <c r="R172" s="108"/>
      <c r="S172" s="108"/>
      <c r="T172" s="108"/>
      <c r="U172" s="108"/>
      <c r="V172" s="108"/>
      <c r="W172" s="108"/>
    </row>
    <row r="173" spans="1:23" ht="24.95" customHeight="1" x14ac:dyDescent="0.2">
      <c r="A173" s="177"/>
      <c r="B173" s="177"/>
      <c r="C173" s="177"/>
      <c r="D173" s="177"/>
      <c r="E173" s="212"/>
      <c r="F173" s="186"/>
      <c r="G173" s="193"/>
      <c r="H173" s="186"/>
      <c r="I173" s="186"/>
      <c r="J173" s="186"/>
      <c r="K173" s="186"/>
      <c r="L173" s="186"/>
      <c r="M173" s="186"/>
      <c r="N173" s="186"/>
      <c r="O173" s="191"/>
      <c r="P173" s="186"/>
      <c r="Q173" s="186"/>
      <c r="R173" s="108"/>
      <c r="S173" s="108"/>
      <c r="T173" s="108"/>
      <c r="U173" s="108"/>
      <c r="V173" s="108"/>
      <c r="W173" s="108"/>
    </row>
    <row r="174" spans="1:23" ht="24.95" customHeight="1" x14ac:dyDescent="0.2">
      <c r="A174" s="177">
        <v>17</v>
      </c>
      <c r="B174" s="177" t="s">
        <v>254</v>
      </c>
      <c r="C174" s="177" t="s">
        <v>261</v>
      </c>
      <c r="D174" s="177"/>
      <c r="E174" s="185" t="s">
        <v>315</v>
      </c>
      <c r="F174" s="186"/>
      <c r="G174" s="193"/>
      <c r="H174" s="186"/>
      <c r="I174" s="186"/>
      <c r="J174" s="186"/>
      <c r="K174" s="186"/>
      <c r="L174" s="186"/>
      <c r="M174" s="186"/>
      <c r="N174" s="186"/>
      <c r="O174" s="191"/>
      <c r="P174" s="192"/>
      <c r="Q174" s="192"/>
      <c r="R174" s="108"/>
      <c r="S174" s="108"/>
      <c r="T174" s="108"/>
      <c r="U174" s="108"/>
      <c r="V174" s="108"/>
      <c r="W174" s="108"/>
    </row>
    <row r="175" spans="1:23" ht="24.95" customHeight="1" x14ac:dyDescent="0.2">
      <c r="A175" s="177"/>
      <c r="B175" s="177"/>
      <c r="C175" s="177"/>
      <c r="D175" s="177"/>
      <c r="E175" s="185"/>
      <c r="F175" s="186"/>
      <c r="G175" s="193"/>
      <c r="H175" s="186"/>
      <c r="I175" s="186"/>
      <c r="J175" s="186"/>
      <c r="K175" s="186"/>
      <c r="L175" s="186"/>
      <c r="M175" s="186"/>
      <c r="N175" s="186"/>
      <c r="O175" s="191"/>
      <c r="P175" s="186"/>
      <c r="Q175" s="186"/>
      <c r="R175" s="108"/>
      <c r="S175" s="108"/>
      <c r="T175" s="108"/>
      <c r="U175" s="108"/>
      <c r="V175" s="108"/>
      <c r="W175" s="108"/>
    </row>
    <row r="176" spans="1:23" ht="24.95" customHeight="1" x14ac:dyDescent="0.2">
      <c r="A176" s="177"/>
      <c r="B176" s="177"/>
      <c r="C176" s="177"/>
      <c r="D176" s="177"/>
      <c r="E176" s="185"/>
      <c r="F176" s="186"/>
      <c r="G176" s="193"/>
      <c r="H176" s="186"/>
      <c r="I176" s="186"/>
      <c r="J176" s="186"/>
      <c r="K176" s="186"/>
      <c r="L176" s="186"/>
      <c r="M176" s="186"/>
      <c r="N176" s="186"/>
      <c r="O176" s="191"/>
      <c r="P176" s="186"/>
      <c r="Q176" s="186"/>
      <c r="R176" s="108"/>
      <c r="S176" s="108"/>
      <c r="T176" s="108"/>
      <c r="U176" s="108"/>
      <c r="V176" s="108"/>
      <c r="W176" s="108"/>
    </row>
    <row r="177" spans="1:23" ht="24.95" customHeight="1" x14ac:dyDescent="0.2">
      <c r="A177" s="177">
        <v>18</v>
      </c>
      <c r="B177" s="177" t="s">
        <v>254</v>
      </c>
      <c r="C177" s="177" t="s">
        <v>261</v>
      </c>
      <c r="D177" s="177"/>
      <c r="E177" s="185" t="s">
        <v>316</v>
      </c>
      <c r="F177" s="186"/>
      <c r="G177" s="193"/>
      <c r="H177" s="186"/>
      <c r="I177" s="186"/>
      <c r="J177" s="186"/>
      <c r="K177" s="186"/>
      <c r="L177" s="186"/>
      <c r="M177" s="186"/>
      <c r="N177" s="186"/>
      <c r="O177" s="191"/>
      <c r="P177" s="192"/>
      <c r="Q177" s="192"/>
      <c r="R177" s="108"/>
      <c r="S177" s="108"/>
      <c r="T177" s="108"/>
      <c r="U177" s="108"/>
      <c r="V177" s="108"/>
      <c r="W177" s="108"/>
    </row>
    <row r="178" spans="1:23" ht="24.95" customHeight="1" x14ac:dyDescent="0.2">
      <c r="A178" s="177"/>
      <c r="B178" s="177"/>
      <c r="C178" s="177"/>
      <c r="D178" s="177"/>
      <c r="E178" s="185"/>
      <c r="F178" s="186"/>
      <c r="G178" s="193"/>
      <c r="H178" s="186"/>
      <c r="I178" s="186"/>
      <c r="J178" s="186"/>
      <c r="K178" s="186"/>
      <c r="L178" s="186"/>
      <c r="M178" s="186"/>
      <c r="N178" s="186"/>
      <c r="O178" s="191"/>
      <c r="P178" s="186"/>
      <c r="Q178" s="186"/>
      <c r="R178" s="108"/>
      <c r="S178" s="108"/>
      <c r="T178" s="108"/>
      <c r="U178" s="108"/>
      <c r="V178" s="108"/>
      <c r="W178" s="108"/>
    </row>
    <row r="179" spans="1:23" ht="24.95" customHeight="1" x14ac:dyDescent="0.2">
      <c r="A179" s="177"/>
      <c r="B179" s="177"/>
      <c r="C179" s="177"/>
      <c r="D179" s="177"/>
      <c r="E179" s="185"/>
      <c r="F179" s="186"/>
      <c r="G179" s="193"/>
      <c r="H179" s="186"/>
      <c r="I179" s="186"/>
      <c r="J179" s="186"/>
      <c r="K179" s="186"/>
      <c r="L179" s="186"/>
      <c r="M179" s="186"/>
      <c r="N179" s="186"/>
      <c r="O179" s="191"/>
      <c r="P179" s="186"/>
      <c r="Q179" s="186"/>
      <c r="R179" s="108"/>
      <c r="S179" s="108"/>
      <c r="T179" s="108"/>
      <c r="U179" s="108"/>
      <c r="V179" s="108"/>
      <c r="W179" s="108"/>
    </row>
    <row r="180" spans="1:23" ht="24.95" customHeight="1" x14ac:dyDescent="0.2">
      <c r="A180" s="177"/>
      <c r="B180" s="177" t="s">
        <v>254</v>
      </c>
      <c r="C180" s="177" t="s">
        <v>261</v>
      </c>
      <c r="D180" s="177"/>
      <c r="E180" s="185" t="s">
        <v>317</v>
      </c>
      <c r="F180" s="186"/>
      <c r="G180" s="193"/>
      <c r="H180" s="186"/>
      <c r="I180" s="186"/>
      <c r="J180" s="186"/>
      <c r="K180" s="186"/>
      <c r="L180" s="186"/>
      <c r="M180" s="186"/>
      <c r="N180" s="186"/>
      <c r="O180" s="186"/>
      <c r="P180" s="186"/>
      <c r="Q180" s="213"/>
      <c r="R180" s="108"/>
      <c r="S180" s="108"/>
      <c r="T180" s="108"/>
      <c r="U180" s="108"/>
      <c r="V180" s="108"/>
      <c r="W180" s="108"/>
    </row>
    <row r="181" spans="1:23" ht="24.95" customHeight="1" x14ac:dyDescent="0.2">
      <c r="A181" s="177"/>
      <c r="B181" s="177"/>
      <c r="C181" s="177"/>
      <c r="D181" s="177"/>
      <c r="E181" s="185"/>
      <c r="F181" s="186"/>
      <c r="G181" s="193"/>
      <c r="H181" s="186"/>
      <c r="I181" s="186"/>
      <c r="J181" s="186"/>
      <c r="K181" s="186"/>
      <c r="L181" s="186"/>
      <c r="M181" s="186"/>
      <c r="N181" s="186"/>
      <c r="O181" s="186"/>
      <c r="P181" s="186"/>
      <c r="Q181" s="197"/>
      <c r="R181" s="108"/>
      <c r="S181" s="108"/>
      <c r="T181" s="108"/>
      <c r="U181" s="108"/>
      <c r="V181" s="108"/>
      <c r="W181" s="108"/>
    </row>
    <row r="182" spans="1:23" ht="24.95" customHeight="1" x14ac:dyDescent="0.2">
      <c r="A182" s="177"/>
      <c r="B182" s="177"/>
      <c r="C182" s="177"/>
      <c r="D182" s="177"/>
      <c r="E182" s="185"/>
      <c r="F182" s="186"/>
      <c r="G182" s="193"/>
      <c r="H182" s="186"/>
      <c r="I182" s="186"/>
      <c r="J182" s="186"/>
      <c r="K182" s="186"/>
      <c r="L182" s="186"/>
      <c r="M182" s="186"/>
      <c r="N182" s="186"/>
      <c r="O182" s="186"/>
      <c r="P182" s="186"/>
      <c r="Q182" s="198"/>
      <c r="R182" s="108"/>
      <c r="S182" s="108"/>
      <c r="T182" s="108"/>
      <c r="U182" s="108"/>
      <c r="V182" s="108"/>
      <c r="W182" s="108"/>
    </row>
    <row r="183" spans="1:23" ht="24.95" customHeight="1" x14ac:dyDescent="0.2">
      <c r="A183" s="177"/>
      <c r="B183" s="177" t="s">
        <v>254</v>
      </c>
      <c r="C183" s="177" t="s">
        <v>261</v>
      </c>
      <c r="D183" s="177"/>
      <c r="E183" s="185" t="s">
        <v>318</v>
      </c>
      <c r="F183" s="186"/>
      <c r="G183" s="193"/>
      <c r="H183" s="186"/>
      <c r="I183" s="186"/>
      <c r="J183" s="186"/>
      <c r="K183" s="186"/>
      <c r="L183" s="186"/>
      <c r="M183" s="186"/>
      <c r="N183" s="186"/>
      <c r="O183" s="186"/>
      <c r="P183" s="186"/>
      <c r="Q183" s="213"/>
      <c r="R183" s="108"/>
      <c r="S183" s="108"/>
      <c r="T183" s="108"/>
      <c r="U183" s="108"/>
      <c r="V183" s="108"/>
      <c r="W183" s="108"/>
    </row>
    <row r="184" spans="1:23" ht="24.95" customHeight="1" x14ac:dyDescent="0.2">
      <c r="A184" s="177"/>
      <c r="B184" s="177"/>
      <c r="C184" s="177"/>
      <c r="D184" s="177"/>
      <c r="E184" s="185"/>
      <c r="F184" s="186"/>
      <c r="G184" s="193"/>
      <c r="H184" s="186"/>
      <c r="I184" s="186"/>
      <c r="J184" s="186"/>
      <c r="K184" s="186"/>
      <c r="L184" s="186"/>
      <c r="M184" s="186"/>
      <c r="N184" s="186"/>
      <c r="O184" s="186"/>
      <c r="P184" s="186"/>
      <c r="Q184" s="197"/>
      <c r="R184" s="108"/>
      <c r="S184" s="108"/>
      <c r="T184" s="108"/>
      <c r="U184" s="108"/>
      <c r="V184" s="108"/>
      <c r="W184" s="108"/>
    </row>
    <row r="185" spans="1:23" ht="24.95" customHeight="1" x14ac:dyDescent="0.2">
      <c r="A185" s="177"/>
      <c r="B185" s="177"/>
      <c r="C185" s="177"/>
      <c r="D185" s="177"/>
      <c r="E185" s="185"/>
      <c r="F185" s="186"/>
      <c r="G185" s="193"/>
      <c r="H185" s="186"/>
      <c r="I185" s="186"/>
      <c r="J185" s="186"/>
      <c r="K185" s="186"/>
      <c r="L185" s="186"/>
      <c r="M185" s="186"/>
      <c r="N185" s="186"/>
      <c r="O185" s="186"/>
      <c r="P185" s="186"/>
      <c r="Q185" s="198"/>
      <c r="R185" s="108"/>
      <c r="S185" s="108"/>
      <c r="T185" s="108"/>
      <c r="U185" s="108"/>
      <c r="V185" s="108"/>
      <c r="W185" s="108"/>
    </row>
    <row r="186" spans="1:23" ht="24.95" customHeight="1" x14ac:dyDescent="0.2">
      <c r="A186" s="177"/>
      <c r="B186" s="177" t="s">
        <v>254</v>
      </c>
      <c r="C186" s="177" t="s">
        <v>262</v>
      </c>
      <c r="D186" s="177"/>
      <c r="E186" s="216" t="s">
        <v>319</v>
      </c>
      <c r="F186" s="186"/>
      <c r="G186" s="193"/>
      <c r="H186" s="186"/>
      <c r="I186" s="186"/>
      <c r="J186" s="186"/>
      <c r="K186" s="186"/>
      <c r="L186" s="186"/>
      <c r="M186" s="186"/>
      <c r="N186" s="186"/>
      <c r="O186" s="186"/>
      <c r="P186" s="186"/>
      <c r="Q186" s="196"/>
      <c r="R186" s="108"/>
      <c r="S186" s="108"/>
      <c r="T186" s="108"/>
      <c r="U186" s="108"/>
      <c r="V186" s="108"/>
      <c r="W186" s="108"/>
    </row>
    <row r="187" spans="1:23" ht="24.95" customHeight="1" x14ac:dyDescent="0.2">
      <c r="A187" s="177"/>
      <c r="B187" s="177"/>
      <c r="C187" s="177"/>
      <c r="D187" s="177"/>
      <c r="E187" s="211"/>
      <c r="F187" s="186"/>
      <c r="G187" s="193"/>
      <c r="H187" s="186"/>
      <c r="I187" s="186"/>
      <c r="J187" s="186"/>
      <c r="K187" s="186"/>
      <c r="L187" s="186"/>
      <c r="M187" s="186"/>
      <c r="N187" s="186"/>
      <c r="O187" s="186"/>
      <c r="P187" s="186"/>
      <c r="Q187" s="214"/>
      <c r="R187" s="108"/>
      <c r="S187" s="108"/>
      <c r="T187" s="108"/>
      <c r="U187" s="108"/>
      <c r="V187" s="108"/>
      <c r="W187" s="108"/>
    </row>
    <row r="188" spans="1:23" ht="24.95" customHeight="1" x14ac:dyDescent="0.2">
      <c r="A188" s="177"/>
      <c r="B188" s="177"/>
      <c r="C188" s="177"/>
      <c r="D188" s="177"/>
      <c r="E188" s="212"/>
      <c r="F188" s="186"/>
      <c r="G188" s="193"/>
      <c r="H188" s="186"/>
      <c r="I188" s="186"/>
      <c r="J188" s="186"/>
      <c r="K188" s="186"/>
      <c r="L188" s="186"/>
      <c r="M188" s="186"/>
      <c r="N188" s="186"/>
      <c r="O188" s="186"/>
      <c r="P188" s="186"/>
      <c r="Q188" s="215"/>
      <c r="R188" s="108"/>
      <c r="S188" s="108"/>
      <c r="T188" s="108"/>
      <c r="U188" s="108"/>
      <c r="V188" s="108"/>
      <c r="W188" s="108"/>
    </row>
    <row r="189" spans="1:23" ht="24.95" customHeight="1" x14ac:dyDescent="0.2">
      <c r="A189" s="177"/>
      <c r="B189" s="177" t="s">
        <v>254</v>
      </c>
      <c r="C189" s="177" t="s">
        <v>262</v>
      </c>
      <c r="D189" s="177"/>
      <c r="E189" s="202" t="s">
        <v>320</v>
      </c>
      <c r="F189" s="186"/>
      <c r="G189" s="193"/>
      <c r="H189" s="186"/>
      <c r="I189" s="186"/>
      <c r="J189" s="186"/>
      <c r="K189" s="186"/>
      <c r="L189" s="186"/>
      <c r="M189" s="186"/>
      <c r="N189" s="186"/>
      <c r="O189" s="186"/>
      <c r="P189" s="186"/>
      <c r="Q189" s="213"/>
      <c r="R189" s="108"/>
      <c r="S189" s="108"/>
      <c r="T189" s="108"/>
      <c r="U189" s="108"/>
      <c r="V189" s="108"/>
      <c r="W189" s="108"/>
    </row>
    <row r="190" spans="1:23" ht="24.95" customHeight="1" x14ac:dyDescent="0.2">
      <c r="A190" s="177"/>
      <c r="B190" s="177"/>
      <c r="C190" s="177"/>
      <c r="D190" s="177"/>
      <c r="E190" s="202"/>
      <c r="F190" s="186"/>
      <c r="G190" s="193"/>
      <c r="H190" s="186"/>
      <c r="I190" s="186"/>
      <c r="J190" s="186"/>
      <c r="K190" s="186"/>
      <c r="L190" s="186"/>
      <c r="M190" s="186"/>
      <c r="N190" s="186"/>
      <c r="O190" s="186"/>
      <c r="P190" s="186"/>
      <c r="Q190" s="197"/>
      <c r="R190" s="108"/>
      <c r="S190" s="108"/>
      <c r="T190" s="108"/>
      <c r="U190" s="108"/>
      <c r="V190" s="108"/>
      <c r="W190" s="108"/>
    </row>
    <row r="191" spans="1:23" ht="24.95" customHeight="1" x14ac:dyDescent="0.2">
      <c r="A191" s="177"/>
      <c r="B191" s="177"/>
      <c r="C191" s="177"/>
      <c r="D191" s="177"/>
      <c r="E191" s="202"/>
      <c r="F191" s="186"/>
      <c r="G191" s="193"/>
      <c r="H191" s="186"/>
      <c r="I191" s="186"/>
      <c r="J191" s="186"/>
      <c r="K191" s="186"/>
      <c r="L191" s="186"/>
      <c r="M191" s="186"/>
      <c r="N191" s="186"/>
      <c r="O191" s="186"/>
      <c r="P191" s="186"/>
      <c r="Q191" s="198"/>
      <c r="R191" s="108"/>
      <c r="S191" s="108"/>
      <c r="T191" s="108"/>
      <c r="U191" s="108"/>
      <c r="V191" s="108"/>
      <c r="W191" s="108"/>
    </row>
    <row r="192" spans="1:23" ht="24.95" customHeight="1" x14ac:dyDescent="0.2">
      <c r="A192" s="177"/>
      <c r="B192" s="177" t="s">
        <v>254</v>
      </c>
      <c r="C192" s="177" t="s">
        <v>262</v>
      </c>
      <c r="D192" s="177"/>
      <c r="E192" s="202" t="s">
        <v>321</v>
      </c>
      <c r="F192" s="186"/>
      <c r="G192" s="193"/>
      <c r="H192" s="186"/>
      <c r="I192" s="186"/>
      <c r="J192" s="186"/>
      <c r="K192" s="186"/>
      <c r="L192" s="186"/>
      <c r="M192" s="186"/>
      <c r="N192" s="186"/>
      <c r="O192" s="186"/>
      <c r="P192" s="186"/>
      <c r="Q192" s="213"/>
      <c r="R192" s="108"/>
      <c r="S192" s="108"/>
      <c r="T192" s="108"/>
      <c r="U192" s="108"/>
      <c r="V192" s="108"/>
      <c r="W192" s="108"/>
    </row>
    <row r="193" spans="1:23" ht="24.95" customHeight="1" x14ac:dyDescent="0.2">
      <c r="A193" s="177"/>
      <c r="B193" s="177"/>
      <c r="C193" s="177"/>
      <c r="D193" s="177"/>
      <c r="E193" s="202"/>
      <c r="F193" s="186"/>
      <c r="G193" s="193"/>
      <c r="H193" s="186"/>
      <c r="I193" s="186"/>
      <c r="J193" s="186"/>
      <c r="K193" s="186"/>
      <c r="L193" s="186"/>
      <c r="M193" s="186"/>
      <c r="N193" s="186"/>
      <c r="O193" s="186"/>
      <c r="P193" s="186"/>
      <c r="Q193" s="197"/>
      <c r="R193" s="108"/>
      <c r="S193" s="108"/>
      <c r="T193" s="108"/>
      <c r="U193" s="108"/>
      <c r="V193" s="108"/>
      <c r="W193" s="108"/>
    </row>
    <row r="194" spans="1:23" ht="24.95" customHeight="1" x14ac:dyDescent="0.2">
      <c r="A194" s="177"/>
      <c r="B194" s="177"/>
      <c r="C194" s="177"/>
      <c r="D194" s="177"/>
      <c r="E194" s="202"/>
      <c r="F194" s="186"/>
      <c r="G194" s="193"/>
      <c r="H194" s="186"/>
      <c r="I194" s="186"/>
      <c r="J194" s="186"/>
      <c r="K194" s="186"/>
      <c r="L194" s="186"/>
      <c r="M194" s="186"/>
      <c r="N194" s="186"/>
      <c r="O194" s="186"/>
      <c r="P194" s="186"/>
      <c r="Q194" s="198"/>
      <c r="R194" s="108"/>
      <c r="S194" s="108"/>
      <c r="T194" s="108"/>
      <c r="U194" s="108"/>
      <c r="V194" s="108"/>
      <c r="W194" s="108"/>
    </row>
    <row r="195" spans="1:23" ht="24.95" customHeight="1" x14ac:dyDescent="0.2">
      <c r="A195" s="177"/>
      <c r="B195" s="177" t="s">
        <v>254</v>
      </c>
      <c r="C195" s="177" t="s">
        <v>262</v>
      </c>
      <c r="D195" s="177"/>
      <c r="E195" s="202" t="s">
        <v>322</v>
      </c>
      <c r="F195" s="186"/>
      <c r="G195" s="193"/>
      <c r="H195" s="186"/>
      <c r="I195" s="186"/>
      <c r="J195" s="186"/>
      <c r="K195" s="186"/>
      <c r="L195" s="186"/>
      <c r="M195" s="186"/>
      <c r="N195" s="186"/>
      <c r="O195" s="186"/>
      <c r="P195" s="186"/>
      <c r="Q195" s="213"/>
      <c r="R195" s="108"/>
      <c r="S195" s="108"/>
      <c r="T195" s="108"/>
      <c r="U195" s="108"/>
      <c r="V195" s="108"/>
      <c r="W195" s="108"/>
    </row>
    <row r="196" spans="1:23" ht="24.95" customHeight="1" x14ac:dyDescent="0.2">
      <c r="A196" s="177"/>
      <c r="B196" s="177"/>
      <c r="C196" s="177"/>
      <c r="D196" s="177"/>
      <c r="E196" s="202"/>
      <c r="F196" s="186"/>
      <c r="G196" s="193"/>
      <c r="H196" s="186"/>
      <c r="I196" s="186"/>
      <c r="J196" s="186"/>
      <c r="K196" s="186"/>
      <c r="L196" s="186"/>
      <c r="M196" s="186"/>
      <c r="N196" s="186"/>
      <c r="O196" s="186"/>
      <c r="P196" s="186"/>
      <c r="Q196" s="197"/>
      <c r="R196" s="108"/>
      <c r="S196" s="108"/>
      <c r="T196" s="108"/>
      <c r="U196" s="108"/>
      <c r="V196" s="108"/>
      <c r="W196" s="108"/>
    </row>
    <row r="197" spans="1:23" ht="24.95" customHeight="1" x14ac:dyDescent="0.2">
      <c r="A197" s="177"/>
      <c r="B197" s="177"/>
      <c r="C197" s="177"/>
      <c r="D197" s="177"/>
      <c r="E197" s="202"/>
      <c r="F197" s="186"/>
      <c r="G197" s="193"/>
      <c r="H197" s="186"/>
      <c r="I197" s="186"/>
      <c r="J197" s="186"/>
      <c r="K197" s="186"/>
      <c r="L197" s="186"/>
      <c r="M197" s="186"/>
      <c r="N197" s="186"/>
      <c r="O197" s="186"/>
      <c r="P197" s="186"/>
      <c r="Q197" s="198"/>
      <c r="R197" s="108"/>
      <c r="S197" s="108"/>
      <c r="T197" s="108"/>
      <c r="U197" s="108"/>
      <c r="V197" s="108"/>
      <c r="W197" s="108"/>
    </row>
    <row r="198" spans="1:23" ht="24.95" customHeight="1" x14ac:dyDescent="0.2">
      <c r="A198" s="177"/>
      <c r="B198" s="177" t="s">
        <v>254</v>
      </c>
      <c r="C198" s="177" t="s">
        <v>262</v>
      </c>
      <c r="D198" s="177"/>
      <c r="E198" s="185" t="s">
        <v>323</v>
      </c>
      <c r="F198" s="186"/>
      <c r="G198" s="193"/>
      <c r="H198" s="186"/>
      <c r="I198" s="186"/>
      <c r="J198" s="186"/>
      <c r="K198" s="186"/>
      <c r="L198" s="186"/>
      <c r="M198" s="186"/>
      <c r="N198" s="186"/>
      <c r="O198" s="186"/>
      <c r="P198" s="186"/>
      <c r="Q198" s="213"/>
      <c r="R198" s="108"/>
      <c r="S198" s="108"/>
      <c r="T198" s="108"/>
      <c r="U198" s="108"/>
      <c r="V198" s="108"/>
      <c r="W198" s="108"/>
    </row>
    <row r="199" spans="1:23" ht="24.95" customHeight="1" x14ac:dyDescent="0.2">
      <c r="A199" s="177"/>
      <c r="B199" s="177"/>
      <c r="C199" s="177"/>
      <c r="D199" s="177"/>
      <c r="E199" s="185"/>
      <c r="F199" s="186"/>
      <c r="G199" s="193"/>
      <c r="H199" s="186"/>
      <c r="I199" s="186"/>
      <c r="J199" s="186"/>
      <c r="K199" s="186"/>
      <c r="L199" s="186"/>
      <c r="M199" s="186"/>
      <c r="N199" s="186"/>
      <c r="O199" s="186"/>
      <c r="P199" s="186"/>
      <c r="Q199" s="197"/>
      <c r="R199" s="108"/>
      <c r="S199" s="108"/>
      <c r="T199" s="108"/>
      <c r="U199" s="108"/>
      <c r="V199" s="108"/>
      <c r="W199" s="108"/>
    </row>
    <row r="200" spans="1:23" ht="24.95" customHeight="1" x14ac:dyDescent="0.2">
      <c r="A200" s="177"/>
      <c r="B200" s="177"/>
      <c r="C200" s="177"/>
      <c r="D200" s="177"/>
      <c r="E200" s="185"/>
      <c r="F200" s="186"/>
      <c r="G200" s="193"/>
      <c r="H200" s="186"/>
      <c r="I200" s="186"/>
      <c r="J200" s="186"/>
      <c r="K200" s="186"/>
      <c r="L200" s="186"/>
      <c r="M200" s="186"/>
      <c r="N200" s="186"/>
      <c r="O200" s="186"/>
      <c r="P200" s="186"/>
      <c r="Q200" s="198"/>
      <c r="R200" s="108"/>
      <c r="S200" s="108"/>
      <c r="T200" s="108"/>
      <c r="U200" s="108"/>
      <c r="V200" s="108"/>
      <c r="W200" s="108"/>
    </row>
    <row r="201" spans="1:23" ht="24.95" customHeight="1" x14ac:dyDescent="0.2">
      <c r="A201" s="177"/>
      <c r="B201" s="177" t="s">
        <v>254</v>
      </c>
      <c r="C201" s="177" t="s">
        <v>262</v>
      </c>
      <c r="D201" s="177"/>
      <c r="E201" s="199" t="s">
        <v>324</v>
      </c>
      <c r="F201" s="186"/>
      <c r="G201" s="193"/>
      <c r="H201" s="186"/>
      <c r="I201" s="186"/>
      <c r="J201" s="186"/>
      <c r="K201" s="186"/>
      <c r="L201" s="186"/>
      <c r="M201" s="186"/>
      <c r="N201" s="186"/>
      <c r="O201" s="186"/>
      <c r="P201" s="186"/>
      <c r="Q201" s="196"/>
      <c r="R201" s="108"/>
      <c r="S201" s="108"/>
      <c r="T201" s="108"/>
      <c r="U201" s="108"/>
      <c r="V201" s="108"/>
      <c r="W201" s="108"/>
    </row>
    <row r="202" spans="1:23" ht="24.95" customHeight="1" x14ac:dyDescent="0.2">
      <c r="A202" s="177"/>
      <c r="B202" s="177"/>
      <c r="C202" s="177"/>
      <c r="D202" s="177"/>
      <c r="E202" s="200"/>
      <c r="F202" s="186"/>
      <c r="G202" s="193"/>
      <c r="H202" s="186"/>
      <c r="I202" s="186"/>
      <c r="J202" s="186"/>
      <c r="K202" s="186"/>
      <c r="L202" s="186"/>
      <c r="M202" s="186"/>
      <c r="N202" s="186"/>
      <c r="O202" s="186"/>
      <c r="P202" s="186"/>
      <c r="Q202" s="214"/>
      <c r="R202" s="108"/>
      <c r="S202" s="108"/>
      <c r="T202" s="108"/>
      <c r="U202" s="108"/>
      <c r="V202" s="108"/>
      <c r="W202" s="108"/>
    </row>
    <row r="203" spans="1:23" ht="24.95" customHeight="1" x14ac:dyDescent="0.2">
      <c r="A203" s="177"/>
      <c r="B203" s="177"/>
      <c r="C203" s="177"/>
      <c r="D203" s="177"/>
      <c r="E203" s="201"/>
      <c r="F203" s="186"/>
      <c r="G203" s="193"/>
      <c r="H203" s="186"/>
      <c r="I203" s="186"/>
      <c r="J203" s="186"/>
      <c r="K203" s="186"/>
      <c r="L203" s="186"/>
      <c r="M203" s="186"/>
      <c r="N203" s="186"/>
      <c r="O203" s="186"/>
      <c r="P203" s="186"/>
      <c r="Q203" s="215"/>
      <c r="R203" s="108"/>
      <c r="S203" s="108"/>
      <c r="T203" s="108"/>
      <c r="U203" s="108"/>
      <c r="V203" s="108"/>
      <c r="W203" s="108"/>
    </row>
    <row r="204" spans="1:23" ht="24.95" customHeight="1" x14ac:dyDescent="0.2">
      <c r="A204" s="177"/>
      <c r="B204" s="177" t="s">
        <v>254</v>
      </c>
      <c r="C204" s="177" t="s">
        <v>262</v>
      </c>
      <c r="D204" s="177"/>
      <c r="E204" s="185" t="s">
        <v>325</v>
      </c>
      <c r="F204" s="186"/>
      <c r="G204" s="193"/>
      <c r="H204" s="186"/>
      <c r="I204" s="186"/>
      <c r="J204" s="186"/>
      <c r="K204" s="186"/>
      <c r="L204" s="186"/>
      <c r="M204" s="186"/>
      <c r="N204" s="186"/>
      <c r="O204" s="186"/>
      <c r="P204" s="186"/>
      <c r="Q204" s="213"/>
      <c r="R204" s="108"/>
      <c r="S204" s="108"/>
      <c r="T204" s="108"/>
      <c r="U204" s="108"/>
      <c r="V204" s="108"/>
      <c r="W204" s="108"/>
    </row>
    <row r="205" spans="1:23" ht="24.95" customHeight="1" x14ac:dyDescent="0.2">
      <c r="A205" s="177"/>
      <c r="B205" s="177"/>
      <c r="C205" s="177"/>
      <c r="D205" s="177"/>
      <c r="E205" s="185"/>
      <c r="F205" s="186"/>
      <c r="G205" s="193"/>
      <c r="H205" s="186"/>
      <c r="I205" s="186"/>
      <c r="J205" s="186"/>
      <c r="K205" s="186"/>
      <c r="L205" s="186"/>
      <c r="M205" s="186"/>
      <c r="N205" s="186"/>
      <c r="O205" s="186"/>
      <c r="P205" s="186"/>
      <c r="Q205" s="197"/>
      <c r="R205" s="108"/>
      <c r="S205" s="108"/>
      <c r="T205" s="108"/>
      <c r="U205" s="108"/>
      <c r="V205" s="108"/>
      <c r="W205" s="108"/>
    </row>
    <row r="206" spans="1:23" ht="24.95" customHeight="1" x14ac:dyDescent="0.2">
      <c r="A206" s="177"/>
      <c r="B206" s="177"/>
      <c r="C206" s="177"/>
      <c r="D206" s="177"/>
      <c r="E206" s="185"/>
      <c r="F206" s="186"/>
      <c r="G206" s="193"/>
      <c r="H206" s="186"/>
      <c r="I206" s="186"/>
      <c r="J206" s="186"/>
      <c r="K206" s="186"/>
      <c r="L206" s="186"/>
      <c r="M206" s="186"/>
      <c r="N206" s="186"/>
      <c r="O206" s="186"/>
      <c r="P206" s="186"/>
      <c r="Q206" s="198"/>
      <c r="R206" s="108"/>
      <c r="S206" s="108"/>
      <c r="T206" s="108"/>
      <c r="U206" s="108"/>
      <c r="V206" s="108"/>
      <c r="W206" s="108"/>
    </row>
    <row r="207" spans="1:23" ht="24.95" customHeight="1" x14ac:dyDescent="0.2">
      <c r="A207" s="177"/>
      <c r="B207" s="177" t="s">
        <v>254</v>
      </c>
      <c r="C207" s="177" t="s">
        <v>263</v>
      </c>
      <c r="D207" s="177"/>
      <c r="E207" s="202" t="s">
        <v>326</v>
      </c>
      <c r="F207" s="186"/>
      <c r="G207" s="193"/>
      <c r="H207" s="186"/>
      <c r="I207" s="186"/>
      <c r="J207" s="186"/>
      <c r="K207" s="186"/>
      <c r="L207" s="186"/>
      <c r="M207" s="186"/>
      <c r="N207" s="186"/>
      <c r="O207" s="186"/>
      <c r="P207" s="186"/>
      <c r="Q207" s="213"/>
      <c r="R207" s="108"/>
      <c r="S207" s="108"/>
      <c r="T207" s="108"/>
      <c r="U207" s="108"/>
      <c r="V207" s="108"/>
      <c r="W207" s="108"/>
    </row>
    <row r="208" spans="1:23" ht="24.95" customHeight="1" x14ac:dyDescent="0.2">
      <c r="A208" s="177"/>
      <c r="B208" s="177"/>
      <c r="C208" s="177"/>
      <c r="D208" s="177"/>
      <c r="E208" s="202"/>
      <c r="F208" s="186"/>
      <c r="G208" s="193"/>
      <c r="H208" s="186"/>
      <c r="I208" s="186"/>
      <c r="J208" s="186"/>
      <c r="K208" s="186"/>
      <c r="L208" s="186"/>
      <c r="M208" s="186"/>
      <c r="N208" s="186"/>
      <c r="O208" s="186"/>
      <c r="P208" s="186"/>
      <c r="Q208" s="197"/>
      <c r="R208" s="108"/>
      <c r="S208" s="108"/>
      <c r="T208" s="108"/>
      <c r="U208" s="108"/>
      <c r="V208" s="108"/>
      <c r="W208" s="108"/>
    </row>
    <row r="209" spans="1:23" ht="24.95" customHeight="1" x14ac:dyDescent="0.2">
      <c r="A209" s="177"/>
      <c r="B209" s="177"/>
      <c r="C209" s="177"/>
      <c r="D209" s="177"/>
      <c r="E209" s="202"/>
      <c r="F209" s="186"/>
      <c r="G209" s="193"/>
      <c r="H209" s="186"/>
      <c r="I209" s="186"/>
      <c r="J209" s="186"/>
      <c r="K209" s="186"/>
      <c r="L209" s="186"/>
      <c r="M209" s="186"/>
      <c r="N209" s="186"/>
      <c r="O209" s="186"/>
      <c r="P209" s="186"/>
      <c r="Q209" s="198"/>
      <c r="R209" s="108"/>
      <c r="S209" s="108"/>
      <c r="T209" s="108"/>
      <c r="U209" s="108"/>
      <c r="V209" s="108"/>
      <c r="W209" s="108"/>
    </row>
    <row r="210" spans="1:23" ht="24.95" customHeight="1" x14ac:dyDescent="0.2">
      <c r="A210" s="177">
        <v>19</v>
      </c>
      <c r="B210" s="177" t="s">
        <v>254</v>
      </c>
      <c r="C210" s="177" t="s">
        <v>263</v>
      </c>
      <c r="D210" s="177"/>
      <c r="E210" s="202" t="s">
        <v>348</v>
      </c>
      <c r="F210" s="186"/>
      <c r="G210" s="193"/>
      <c r="H210" s="186"/>
      <c r="I210" s="186"/>
      <c r="J210" s="186"/>
      <c r="K210" s="186"/>
      <c r="L210" s="186"/>
      <c r="M210" s="186"/>
      <c r="N210" s="186"/>
      <c r="O210" s="191"/>
      <c r="P210" s="192"/>
      <c r="Q210" s="192"/>
      <c r="R210" s="108"/>
      <c r="S210" s="108"/>
      <c r="T210" s="108"/>
      <c r="U210" s="108"/>
      <c r="V210" s="108"/>
      <c r="W210" s="108"/>
    </row>
    <row r="211" spans="1:23" ht="24.95" customHeight="1" x14ac:dyDescent="0.2">
      <c r="A211" s="177"/>
      <c r="B211" s="177"/>
      <c r="C211" s="177"/>
      <c r="D211" s="177"/>
      <c r="E211" s="202"/>
      <c r="F211" s="186"/>
      <c r="G211" s="193"/>
      <c r="H211" s="186"/>
      <c r="I211" s="186"/>
      <c r="J211" s="186"/>
      <c r="K211" s="186"/>
      <c r="L211" s="186"/>
      <c r="M211" s="186"/>
      <c r="N211" s="186"/>
      <c r="O211" s="191"/>
      <c r="P211" s="186"/>
      <c r="Q211" s="186"/>
      <c r="R211" s="108"/>
      <c r="S211" s="108"/>
      <c r="T211" s="108"/>
      <c r="U211" s="108"/>
      <c r="V211" s="108"/>
      <c r="W211" s="108"/>
    </row>
    <row r="212" spans="1:23" ht="24.95" customHeight="1" x14ac:dyDescent="0.2">
      <c r="A212" s="177"/>
      <c r="B212" s="177"/>
      <c r="C212" s="177"/>
      <c r="D212" s="177"/>
      <c r="E212" s="202"/>
      <c r="F212" s="186"/>
      <c r="G212" s="193"/>
      <c r="H212" s="186"/>
      <c r="I212" s="186"/>
      <c r="J212" s="186"/>
      <c r="K212" s="186"/>
      <c r="L212" s="186"/>
      <c r="M212" s="186"/>
      <c r="N212" s="186"/>
      <c r="O212" s="191"/>
      <c r="P212" s="186"/>
      <c r="Q212" s="186"/>
      <c r="R212" s="108"/>
      <c r="S212" s="108"/>
      <c r="T212" s="108"/>
      <c r="U212" s="108"/>
      <c r="V212" s="108"/>
      <c r="W212" s="108"/>
    </row>
    <row r="213" spans="1:23" ht="24.95" customHeight="1" x14ac:dyDescent="0.2">
      <c r="A213" s="177"/>
      <c r="B213" s="177" t="s">
        <v>254</v>
      </c>
      <c r="C213" s="177" t="s">
        <v>263</v>
      </c>
      <c r="D213" s="177"/>
      <c r="E213" s="202" t="s">
        <v>327</v>
      </c>
      <c r="F213" s="186"/>
      <c r="G213" s="193"/>
      <c r="H213" s="186"/>
      <c r="I213" s="186"/>
      <c r="J213" s="186"/>
      <c r="K213" s="186"/>
      <c r="L213" s="186"/>
      <c r="M213" s="186"/>
      <c r="N213" s="186"/>
      <c r="O213" s="186"/>
      <c r="P213" s="186"/>
      <c r="Q213" s="213"/>
      <c r="R213" s="108"/>
      <c r="S213" s="108"/>
      <c r="T213" s="108"/>
      <c r="U213" s="108"/>
      <c r="V213" s="108"/>
      <c r="W213" s="108"/>
    </row>
    <row r="214" spans="1:23" ht="24.95" customHeight="1" x14ac:dyDescent="0.2">
      <c r="A214" s="177"/>
      <c r="B214" s="177"/>
      <c r="C214" s="177"/>
      <c r="D214" s="177"/>
      <c r="E214" s="202"/>
      <c r="F214" s="186"/>
      <c r="G214" s="193"/>
      <c r="H214" s="186"/>
      <c r="I214" s="186"/>
      <c r="J214" s="186"/>
      <c r="K214" s="186"/>
      <c r="L214" s="186"/>
      <c r="M214" s="186"/>
      <c r="N214" s="186"/>
      <c r="O214" s="186"/>
      <c r="P214" s="186"/>
      <c r="Q214" s="197"/>
      <c r="R214" s="108"/>
      <c r="S214" s="108"/>
      <c r="T214" s="108"/>
      <c r="U214" s="108"/>
      <c r="V214" s="108"/>
      <c r="W214" s="108"/>
    </row>
    <row r="215" spans="1:23" ht="24.95" customHeight="1" x14ac:dyDescent="0.2">
      <c r="A215" s="177"/>
      <c r="B215" s="177"/>
      <c r="C215" s="177"/>
      <c r="D215" s="177"/>
      <c r="E215" s="202"/>
      <c r="F215" s="186"/>
      <c r="G215" s="193"/>
      <c r="H215" s="186"/>
      <c r="I215" s="186"/>
      <c r="J215" s="186"/>
      <c r="K215" s="186"/>
      <c r="L215" s="186"/>
      <c r="M215" s="186"/>
      <c r="N215" s="186"/>
      <c r="O215" s="186"/>
      <c r="P215" s="186"/>
      <c r="Q215" s="198"/>
      <c r="R215" s="108"/>
      <c r="S215" s="108"/>
      <c r="T215" s="108"/>
      <c r="U215" s="108"/>
      <c r="V215" s="108"/>
      <c r="W215" s="108"/>
    </row>
    <row r="216" spans="1:23" ht="24.95" customHeight="1" x14ac:dyDescent="0.2">
      <c r="A216" s="177"/>
      <c r="B216" s="177" t="s">
        <v>254</v>
      </c>
      <c r="C216" s="177" t="s">
        <v>263</v>
      </c>
      <c r="D216" s="177"/>
      <c r="E216" s="216" t="s">
        <v>328</v>
      </c>
      <c r="F216" s="186"/>
      <c r="G216" s="193"/>
      <c r="H216" s="186"/>
      <c r="I216" s="186"/>
      <c r="J216" s="186"/>
      <c r="K216" s="186"/>
      <c r="L216" s="186"/>
      <c r="M216" s="186"/>
      <c r="N216" s="186"/>
      <c r="O216" s="186"/>
      <c r="P216" s="186"/>
      <c r="Q216" s="196"/>
      <c r="R216" s="108"/>
      <c r="S216" s="108"/>
      <c r="T216" s="108"/>
      <c r="U216" s="108"/>
      <c r="V216" s="108"/>
      <c r="W216" s="108"/>
    </row>
    <row r="217" spans="1:23" ht="24.95" customHeight="1" x14ac:dyDescent="0.2">
      <c r="A217" s="177"/>
      <c r="B217" s="177"/>
      <c r="C217" s="177"/>
      <c r="D217" s="177"/>
      <c r="E217" s="211"/>
      <c r="F217" s="186"/>
      <c r="G217" s="193"/>
      <c r="H217" s="186"/>
      <c r="I217" s="186"/>
      <c r="J217" s="186"/>
      <c r="K217" s="186"/>
      <c r="L217" s="186"/>
      <c r="M217" s="186"/>
      <c r="N217" s="186"/>
      <c r="O217" s="186"/>
      <c r="P217" s="186"/>
      <c r="Q217" s="214"/>
      <c r="R217" s="108"/>
      <c r="S217" s="108"/>
      <c r="T217" s="108"/>
      <c r="U217" s="108"/>
      <c r="V217" s="108"/>
      <c r="W217" s="108"/>
    </row>
    <row r="218" spans="1:23" ht="24.95" customHeight="1" x14ac:dyDescent="0.2">
      <c r="A218" s="177"/>
      <c r="B218" s="177"/>
      <c r="C218" s="177"/>
      <c r="D218" s="177"/>
      <c r="E218" s="212"/>
      <c r="F218" s="186"/>
      <c r="G218" s="193"/>
      <c r="H218" s="186"/>
      <c r="I218" s="186"/>
      <c r="J218" s="186"/>
      <c r="K218" s="186"/>
      <c r="L218" s="186"/>
      <c r="M218" s="186"/>
      <c r="N218" s="186"/>
      <c r="O218" s="186"/>
      <c r="P218" s="186"/>
      <c r="Q218" s="215"/>
      <c r="R218" s="108"/>
      <c r="S218" s="108"/>
      <c r="T218" s="108"/>
      <c r="U218" s="108"/>
      <c r="V218" s="108"/>
      <c r="W218" s="108"/>
    </row>
    <row r="219" spans="1:23" ht="24.95" customHeight="1" x14ac:dyDescent="0.2">
      <c r="A219" s="177"/>
      <c r="B219" s="177" t="s">
        <v>254</v>
      </c>
      <c r="C219" s="177" t="s">
        <v>263</v>
      </c>
      <c r="D219" s="177"/>
      <c r="E219" s="202" t="s">
        <v>329</v>
      </c>
      <c r="F219" s="186"/>
      <c r="G219" s="193"/>
      <c r="H219" s="186"/>
      <c r="I219" s="186"/>
      <c r="J219" s="186"/>
      <c r="K219" s="186"/>
      <c r="L219" s="186"/>
      <c r="M219" s="186"/>
      <c r="N219" s="186"/>
      <c r="O219" s="186"/>
      <c r="P219" s="186"/>
      <c r="Q219" s="213"/>
      <c r="R219" s="108"/>
      <c r="S219" s="108"/>
      <c r="T219" s="108"/>
      <c r="U219" s="108"/>
      <c r="V219" s="108"/>
      <c r="W219" s="108"/>
    </row>
    <row r="220" spans="1:23" ht="24.95" customHeight="1" x14ac:dyDescent="0.2">
      <c r="A220" s="177"/>
      <c r="B220" s="177"/>
      <c r="C220" s="177"/>
      <c r="D220" s="177"/>
      <c r="E220" s="202"/>
      <c r="F220" s="186"/>
      <c r="G220" s="193"/>
      <c r="H220" s="186"/>
      <c r="I220" s="186"/>
      <c r="J220" s="186"/>
      <c r="K220" s="186"/>
      <c r="L220" s="186"/>
      <c r="M220" s="186"/>
      <c r="N220" s="186"/>
      <c r="O220" s="186"/>
      <c r="P220" s="186"/>
      <c r="Q220" s="197"/>
      <c r="R220" s="108"/>
      <c r="S220" s="108"/>
      <c r="T220" s="108"/>
      <c r="U220" s="108"/>
      <c r="V220" s="108"/>
      <c r="W220" s="108"/>
    </row>
    <row r="221" spans="1:23" ht="24.95" customHeight="1" x14ac:dyDescent="0.2">
      <c r="A221" s="177"/>
      <c r="B221" s="177"/>
      <c r="C221" s="177"/>
      <c r="D221" s="177"/>
      <c r="E221" s="202"/>
      <c r="F221" s="186"/>
      <c r="G221" s="193"/>
      <c r="H221" s="186"/>
      <c r="I221" s="186"/>
      <c r="J221" s="186"/>
      <c r="K221" s="186"/>
      <c r="L221" s="186"/>
      <c r="M221" s="186"/>
      <c r="N221" s="186"/>
      <c r="O221" s="186"/>
      <c r="P221" s="186"/>
      <c r="Q221" s="198"/>
      <c r="R221" s="108"/>
      <c r="S221" s="108"/>
      <c r="T221" s="108"/>
      <c r="U221" s="108"/>
      <c r="V221" s="108"/>
      <c r="W221" s="108"/>
    </row>
    <row r="222" spans="1:23" ht="24.95" customHeight="1" x14ac:dyDescent="0.2">
      <c r="A222" s="177"/>
      <c r="B222" s="177" t="s">
        <v>254</v>
      </c>
      <c r="C222" s="177" t="s">
        <v>263</v>
      </c>
      <c r="D222" s="177"/>
      <c r="E222" s="202" t="s">
        <v>330</v>
      </c>
      <c r="F222" s="186"/>
      <c r="G222" s="193"/>
      <c r="H222" s="186"/>
      <c r="I222" s="186"/>
      <c r="J222" s="186"/>
      <c r="K222" s="186"/>
      <c r="L222" s="186"/>
      <c r="M222" s="186"/>
      <c r="N222" s="186"/>
      <c r="O222" s="186"/>
      <c r="P222" s="186"/>
      <c r="Q222" s="213"/>
      <c r="R222" s="108"/>
      <c r="S222" s="108"/>
      <c r="T222" s="108"/>
      <c r="U222" s="108"/>
      <c r="V222" s="108"/>
      <c r="W222" s="108"/>
    </row>
    <row r="223" spans="1:23" ht="24.95" customHeight="1" x14ac:dyDescent="0.2">
      <c r="A223" s="177"/>
      <c r="B223" s="177"/>
      <c r="C223" s="177"/>
      <c r="D223" s="177"/>
      <c r="E223" s="202"/>
      <c r="F223" s="186"/>
      <c r="G223" s="193"/>
      <c r="H223" s="186"/>
      <c r="I223" s="186"/>
      <c r="J223" s="186"/>
      <c r="K223" s="186"/>
      <c r="L223" s="186"/>
      <c r="M223" s="186"/>
      <c r="N223" s="186"/>
      <c r="O223" s="186"/>
      <c r="P223" s="186"/>
      <c r="Q223" s="197"/>
      <c r="R223" s="108"/>
      <c r="S223" s="108"/>
      <c r="T223" s="108"/>
      <c r="U223" s="108"/>
      <c r="V223" s="108"/>
      <c r="W223" s="108"/>
    </row>
    <row r="224" spans="1:23" ht="24.95" customHeight="1" x14ac:dyDescent="0.2">
      <c r="A224" s="177"/>
      <c r="B224" s="177"/>
      <c r="C224" s="177"/>
      <c r="D224" s="177"/>
      <c r="E224" s="202"/>
      <c r="F224" s="186"/>
      <c r="G224" s="193"/>
      <c r="H224" s="186"/>
      <c r="I224" s="186"/>
      <c r="J224" s="186"/>
      <c r="K224" s="186"/>
      <c r="L224" s="186"/>
      <c r="M224" s="186"/>
      <c r="N224" s="186"/>
      <c r="O224" s="186"/>
      <c r="P224" s="186"/>
      <c r="Q224" s="198"/>
      <c r="R224" s="108"/>
      <c r="S224" s="108"/>
      <c r="T224" s="108"/>
      <c r="U224" s="108"/>
      <c r="V224" s="108"/>
      <c r="W224" s="108"/>
    </row>
    <row r="225" spans="1:23" ht="24.95" customHeight="1" x14ac:dyDescent="0.2">
      <c r="A225" s="177"/>
      <c r="B225" s="177" t="s">
        <v>254</v>
      </c>
      <c r="C225" s="177" t="s">
        <v>263</v>
      </c>
      <c r="D225" s="177"/>
      <c r="E225" s="202" t="s">
        <v>331</v>
      </c>
      <c r="F225" s="186"/>
      <c r="G225" s="193"/>
      <c r="H225" s="186"/>
      <c r="I225" s="186"/>
      <c r="J225" s="186"/>
      <c r="K225" s="186"/>
      <c r="L225" s="186"/>
      <c r="M225" s="186"/>
      <c r="N225" s="186"/>
      <c r="O225" s="186"/>
      <c r="P225" s="186"/>
      <c r="Q225" s="213"/>
      <c r="R225" s="108"/>
      <c r="S225" s="108"/>
      <c r="T225" s="108"/>
      <c r="U225" s="108"/>
      <c r="V225" s="108"/>
      <c r="W225" s="108"/>
    </row>
    <row r="226" spans="1:23" ht="24.95" customHeight="1" x14ac:dyDescent="0.2">
      <c r="A226" s="177"/>
      <c r="B226" s="177"/>
      <c r="C226" s="177"/>
      <c r="D226" s="177"/>
      <c r="E226" s="202"/>
      <c r="F226" s="186"/>
      <c r="G226" s="193"/>
      <c r="H226" s="186"/>
      <c r="I226" s="186"/>
      <c r="J226" s="186"/>
      <c r="K226" s="186"/>
      <c r="L226" s="186"/>
      <c r="M226" s="186"/>
      <c r="N226" s="186"/>
      <c r="O226" s="186"/>
      <c r="P226" s="186"/>
      <c r="Q226" s="197"/>
      <c r="R226" s="108"/>
      <c r="S226" s="108"/>
      <c r="T226" s="108"/>
      <c r="U226" s="108"/>
      <c r="V226" s="108"/>
      <c r="W226" s="108"/>
    </row>
    <row r="227" spans="1:23" ht="24.95" customHeight="1" x14ac:dyDescent="0.2">
      <c r="A227" s="177"/>
      <c r="B227" s="177"/>
      <c r="C227" s="177"/>
      <c r="D227" s="177"/>
      <c r="E227" s="202"/>
      <c r="F227" s="186"/>
      <c r="G227" s="193"/>
      <c r="H227" s="186"/>
      <c r="I227" s="186"/>
      <c r="J227" s="186"/>
      <c r="K227" s="186"/>
      <c r="L227" s="186"/>
      <c r="M227" s="186"/>
      <c r="N227" s="186"/>
      <c r="O227" s="186"/>
      <c r="P227" s="186"/>
      <c r="Q227" s="198"/>
      <c r="R227" s="108"/>
      <c r="S227" s="108"/>
      <c r="T227" s="108"/>
      <c r="U227" s="108"/>
      <c r="V227" s="108"/>
      <c r="W227" s="108"/>
    </row>
    <row r="228" spans="1:23" ht="24.95" customHeight="1" x14ac:dyDescent="0.2">
      <c r="A228" s="177"/>
      <c r="B228" s="177" t="s">
        <v>254</v>
      </c>
      <c r="C228" s="177" t="s">
        <v>264</v>
      </c>
      <c r="D228" s="177"/>
      <c r="E228" s="185" t="s">
        <v>332</v>
      </c>
      <c r="F228" s="186"/>
      <c r="G228" s="193"/>
      <c r="H228" s="186"/>
      <c r="I228" s="186"/>
      <c r="J228" s="186"/>
      <c r="K228" s="186"/>
      <c r="L228" s="186"/>
      <c r="M228" s="186"/>
      <c r="N228" s="186"/>
      <c r="O228" s="186"/>
      <c r="P228" s="186"/>
      <c r="Q228" s="213"/>
      <c r="R228" s="108"/>
      <c r="S228" s="108"/>
      <c r="T228" s="108"/>
      <c r="U228" s="108"/>
      <c r="V228" s="108"/>
      <c r="W228" s="108"/>
    </row>
    <row r="229" spans="1:23" ht="24.95" customHeight="1" x14ac:dyDescent="0.2">
      <c r="A229" s="177"/>
      <c r="B229" s="177"/>
      <c r="C229" s="177"/>
      <c r="D229" s="177"/>
      <c r="E229" s="185"/>
      <c r="F229" s="186"/>
      <c r="G229" s="193"/>
      <c r="H229" s="186"/>
      <c r="I229" s="186"/>
      <c r="J229" s="186"/>
      <c r="K229" s="186"/>
      <c r="L229" s="186"/>
      <c r="M229" s="186"/>
      <c r="N229" s="186"/>
      <c r="O229" s="186"/>
      <c r="P229" s="186"/>
      <c r="Q229" s="197"/>
      <c r="R229" s="108"/>
      <c r="S229" s="108"/>
      <c r="T229" s="108"/>
      <c r="U229" s="108"/>
      <c r="V229" s="108"/>
      <c r="W229" s="108"/>
    </row>
    <row r="230" spans="1:23" ht="24.95" customHeight="1" x14ac:dyDescent="0.2">
      <c r="A230" s="177"/>
      <c r="B230" s="177"/>
      <c r="C230" s="177"/>
      <c r="D230" s="177"/>
      <c r="E230" s="185"/>
      <c r="F230" s="186"/>
      <c r="G230" s="193"/>
      <c r="H230" s="186"/>
      <c r="I230" s="186"/>
      <c r="J230" s="186"/>
      <c r="K230" s="186"/>
      <c r="L230" s="186"/>
      <c r="M230" s="186"/>
      <c r="N230" s="186"/>
      <c r="O230" s="186"/>
      <c r="P230" s="186"/>
      <c r="Q230" s="198"/>
      <c r="R230" s="108"/>
      <c r="S230" s="108"/>
      <c r="T230" s="108"/>
      <c r="U230" s="108"/>
      <c r="V230" s="108"/>
      <c r="W230" s="108"/>
    </row>
    <row r="231" spans="1:23" ht="24.95" customHeight="1" x14ac:dyDescent="0.2">
      <c r="A231" s="177"/>
      <c r="B231" s="177" t="s">
        <v>254</v>
      </c>
      <c r="C231" s="177" t="s">
        <v>264</v>
      </c>
      <c r="D231" s="177"/>
      <c r="E231" s="199" t="s">
        <v>333</v>
      </c>
      <c r="F231" s="186"/>
      <c r="G231" s="193"/>
      <c r="H231" s="186"/>
      <c r="I231" s="186"/>
      <c r="J231" s="186"/>
      <c r="K231" s="186"/>
      <c r="L231" s="186"/>
      <c r="M231" s="186"/>
      <c r="N231" s="186"/>
      <c r="O231" s="186"/>
      <c r="P231" s="186"/>
      <c r="Q231" s="196"/>
      <c r="R231" s="108"/>
      <c r="S231" s="108"/>
      <c r="T231" s="108"/>
      <c r="U231" s="108"/>
      <c r="V231" s="108"/>
      <c r="W231" s="108"/>
    </row>
    <row r="232" spans="1:23" ht="24.95" customHeight="1" x14ac:dyDescent="0.2">
      <c r="A232" s="177"/>
      <c r="B232" s="177"/>
      <c r="C232" s="177"/>
      <c r="D232" s="177"/>
      <c r="E232" s="200"/>
      <c r="F232" s="186"/>
      <c r="G232" s="193"/>
      <c r="H232" s="186"/>
      <c r="I232" s="186"/>
      <c r="J232" s="186"/>
      <c r="K232" s="186"/>
      <c r="L232" s="186"/>
      <c r="M232" s="186"/>
      <c r="N232" s="186"/>
      <c r="O232" s="186"/>
      <c r="P232" s="186"/>
      <c r="Q232" s="214"/>
      <c r="R232" s="108"/>
      <c r="S232" s="108"/>
      <c r="T232" s="108"/>
      <c r="U232" s="108"/>
      <c r="V232" s="108"/>
      <c r="W232" s="108"/>
    </row>
    <row r="233" spans="1:23" ht="24.95" customHeight="1" x14ac:dyDescent="0.2">
      <c r="A233" s="177"/>
      <c r="B233" s="177"/>
      <c r="C233" s="177"/>
      <c r="D233" s="177"/>
      <c r="E233" s="201"/>
      <c r="F233" s="186"/>
      <c r="G233" s="193"/>
      <c r="H233" s="186"/>
      <c r="I233" s="186"/>
      <c r="J233" s="186"/>
      <c r="K233" s="186"/>
      <c r="L233" s="186"/>
      <c r="M233" s="186"/>
      <c r="N233" s="186"/>
      <c r="O233" s="186"/>
      <c r="P233" s="186"/>
      <c r="Q233" s="215"/>
      <c r="R233" s="108"/>
      <c r="S233" s="108"/>
      <c r="T233" s="108"/>
      <c r="U233" s="108"/>
      <c r="V233" s="108"/>
      <c r="W233" s="108"/>
    </row>
    <row r="234" spans="1:23" ht="24.95" customHeight="1" x14ac:dyDescent="0.2">
      <c r="A234" s="177"/>
      <c r="B234" s="177" t="s">
        <v>254</v>
      </c>
      <c r="C234" s="177" t="s">
        <v>265</v>
      </c>
      <c r="D234" s="177"/>
      <c r="E234" s="202" t="s">
        <v>334</v>
      </c>
      <c r="F234" s="186"/>
      <c r="G234" s="193"/>
      <c r="H234" s="186"/>
      <c r="I234" s="186"/>
      <c r="J234" s="186"/>
      <c r="K234" s="186"/>
      <c r="L234" s="186"/>
      <c r="M234" s="186"/>
      <c r="N234" s="186"/>
      <c r="O234" s="186"/>
      <c r="P234" s="186"/>
      <c r="Q234" s="213"/>
      <c r="R234" s="108"/>
      <c r="S234" s="108"/>
      <c r="T234" s="108"/>
      <c r="U234" s="108"/>
      <c r="V234" s="108"/>
      <c r="W234" s="108"/>
    </row>
    <row r="235" spans="1:23" ht="24.95" customHeight="1" x14ac:dyDescent="0.2">
      <c r="A235" s="177"/>
      <c r="B235" s="177"/>
      <c r="C235" s="177"/>
      <c r="D235" s="177"/>
      <c r="E235" s="202"/>
      <c r="F235" s="186"/>
      <c r="G235" s="193"/>
      <c r="H235" s="186"/>
      <c r="I235" s="186"/>
      <c r="J235" s="186"/>
      <c r="K235" s="186"/>
      <c r="L235" s="186"/>
      <c r="M235" s="186"/>
      <c r="N235" s="186"/>
      <c r="O235" s="186"/>
      <c r="P235" s="186"/>
      <c r="Q235" s="197"/>
      <c r="R235" s="108"/>
      <c r="S235" s="108"/>
      <c r="T235" s="108"/>
      <c r="U235" s="108"/>
      <c r="V235" s="108"/>
      <c r="W235" s="108"/>
    </row>
    <row r="236" spans="1:23" ht="24.95" customHeight="1" x14ac:dyDescent="0.2">
      <c r="A236" s="177"/>
      <c r="B236" s="177"/>
      <c r="C236" s="177"/>
      <c r="D236" s="177"/>
      <c r="E236" s="202"/>
      <c r="F236" s="186"/>
      <c r="G236" s="193"/>
      <c r="H236" s="186"/>
      <c r="I236" s="186"/>
      <c r="J236" s="186"/>
      <c r="K236" s="186"/>
      <c r="L236" s="186"/>
      <c r="M236" s="186"/>
      <c r="N236" s="186"/>
      <c r="O236" s="186"/>
      <c r="P236" s="186"/>
      <c r="Q236" s="198"/>
      <c r="R236" s="108"/>
      <c r="S236" s="108"/>
      <c r="T236" s="108"/>
      <c r="U236" s="108"/>
      <c r="V236" s="108"/>
      <c r="W236" s="108"/>
    </row>
    <row r="237" spans="1:23" ht="24.95" customHeight="1" x14ac:dyDescent="0.2">
      <c r="A237" s="177"/>
      <c r="B237" s="177" t="s">
        <v>254</v>
      </c>
      <c r="C237" s="177" t="s">
        <v>265</v>
      </c>
      <c r="D237" s="177"/>
      <c r="E237" s="202" t="s">
        <v>335</v>
      </c>
      <c r="F237" s="186"/>
      <c r="G237" s="193"/>
      <c r="H237" s="186"/>
      <c r="I237" s="186"/>
      <c r="J237" s="186"/>
      <c r="K237" s="186"/>
      <c r="L237" s="186"/>
      <c r="M237" s="186"/>
      <c r="N237" s="186"/>
      <c r="O237" s="186"/>
      <c r="P237" s="186"/>
      <c r="Q237" s="213"/>
      <c r="R237" s="108"/>
      <c r="S237" s="108"/>
      <c r="T237" s="108"/>
      <c r="U237" s="108"/>
      <c r="V237" s="108"/>
      <c r="W237" s="108"/>
    </row>
    <row r="238" spans="1:23" ht="24.95" customHeight="1" x14ac:dyDescent="0.2">
      <c r="A238" s="177"/>
      <c r="B238" s="177"/>
      <c r="C238" s="177"/>
      <c r="D238" s="177"/>
      <c r="E238" s="202"/>
      <c r="F238" s="186"/>
      <c r="G238" s="193"/>
      <c r="H238" s="186"/>
      <c r="I238" s="186"/>
      <c r="J238" s="186"/>
      <c r="K238" s="186"/>
      <c r="L238" s="186"/>
      <c r="M238" s="186"/>
      <c r="N238" s="186"/>
      <c r="O238" s="186"/>
      <c r="P238" s="186"/>
      <c r="Q238" s="197"/>
      <c r="R238" s="108"/>
      <c r="S238" s="108"/>
      <c r="T238" s="108"/>
      <c r="U238" s="108"/>
      <c r="V238" s="108"/>
      <c r="W238" s="108"/>
    </row>
    <row r="239" spans="1:23" ht="24.95" customHeight="1" x14ac:dyDescent="0.2">
      <c r="A239" s="177"/>
      <c r="B239" s="177"/>
      <c r="C239" s="177"/>
      <c r="D239" s="177"/>
      <c r="E239" s="202"/>
      <c r="F239" s="186"/>
      <c r="G239" s="193"/>
      <c r="H239" s="186"/>
      <c r="I239" s="186"/>
      <c r="J239" s="186"/>
      <c r="K239" s="186"/>
      <c r="L239" s="186"/>
      <c r="M239" s="186"/>
      <c r="N239" s="186"/>
      <c r="O239" s="186"/>
      <c r="P239" s="186"/>
      <c r="Q239" s="198"/>
      <c r="R239" s="108"/>
      <c r="S239" s="108"/>
      <c r="T239" s="108"/>
      <c r="U239" s="108"/>
      <c r="V239" s="108"/>
      <c r="W239" s="108"/>
    </row>
    <row r="240" spans="1:23" ht="24.95" customHeight="1" x14ac:dyDescent="0.2">
      <c r="A240" s="177"/>
      <c r="B240" s="177" t="s">
        <v>254</v>
      </c>
      <c r="C240" s="177" t="s">
        <v>265</v>
      </c>
      <c r="D240" s="177"/>
      <c r="E240" s="202" t="s">
        <v>336</v>
      </c>
      <c r="F240" s="186"/>
      <c r="G240" s="193"/>
      <c r="H240" s="186"/>
      <c r="I240" s="186"/>
      <c r="J240" s="186"/>
      <c r="K240" s="186"/>
      <c r="L240" s="186"/>
      <c r="M240" s="186"/>
      <c r="N240" s="186"/>
      <c r="O240" s="186"/>
      <c r="P240" s="186"/>
      <c r="Q240" s="213"/>
      <c r="R240" s="108"/>
      <c r="S240" s="108"/>
      <c r="T240" s="108"/>
      <c r="U240" s="108"/>
      <c r="V240" s="108"/>
      <c r="W240" s="108"/>
    </row>
    <row r="241" spans="1:23" ht="24.95" customHeight="1" x14ac:dyDescent="0.2">
      <c r="A241" s="177"/>
      <c r="B241" s="177"/>
      <c r="C241" s="177"/>
      <c r="D241" s="177"/>
      <c r="E241" s="202"/>
      <c r="F241" s="186"/>
      <c r="G241" s="193"/>
      <c r="H241" s="186"/>
      <c r="I241" s="186"/>
      <c r="J241" s="186"/>
      <c r="K241" s="186"/>
      <c r="L241" s="186"/>
      <c r="M241" s="186"/>
      <c r="N241" s="186"/>
      <c r="O241" s="186"/>
      <c r="P241" s="186"/>
      <c r="Q241" s="197"/>
      <c r="R241" s="108"/>
      <c r="S241" s="108"/>
      <c r="T241" s="108"/>
      <c r="U241" s="108"/>
      <c r="V241" s="108"/>
      <c r="W241" s="108"/>
    </row>
    <row r="242" spans="1:23" ht="24.95" customHeight="1" x14ac:dyDescent="0.2">
      <c r="A242" s="177"/>
      <c r="B242" s="177"/>
      <c r="C242" s="177"/>
      <c r="D242" s="177"/>
      <c r="E242" s="202"/>
      <c r="F242" s="186"/>
      <c r="G242" s="193"/>
      <c r="H242" s="186"/>
      <c r="I242" s="186"/>
      <c r="J242" s="186"/>
      <c r="K242" s="186"/>
      <c r="L242" s="186"/>
      <c r="M242" s="186"/>
      <c r="N242" s="186"/>
      <c r="O242" s="186"/>
      <c r="P242" s="186"/>
      <c r="Q242" s="198"/>
      <c r="R242" s="108"/>
      <c r="S242" s="108"/>
      <c r="T242" s="108"/>
      <c r="U242" s="108"/>
      <c r="V242" s="108"/>
      <c r="W242" s="108"/>
    </row>
    <row r="243" spans="1:23" ht="24.95" customHeight="1" x14ac:dyDescent="0.2">
      <c r="A243" s="177"/>
      <c r="B243" s="177" t="s">
        <v>254</v>
      </c>
      <c r="C243" s="177" t="s">
        <v>266</v>
      </c>
      <c r="D243" s="177"/>
      <c r="E243" s="185" t="s">
        <v>337</v>
      </c>
      <c r="F243" s="186"/>
      <c r="G243" s="193"/>
      <c r="H243" s="186"/>
      <c r="I243" s="186"/>
      <c r="J243" s="186"/>
      <c r="K243" s="186"/>
      <c r="L243" s="186"/>
      <c r="M243" s="186"/>
      <c r="N243" s="186"/>
      <c r="O243" s="186"/>
      <c r="P243" s="186"/>
      <c r="Q243" s="213"/>
      <c r="R243" s="108"/>
      <c r="S243" s="108"/>
      <c r="T243" s="108"/>
      <c r="U243" s="108"/>
      <c r="V243" s="108"/>
      <c r="W243" s="108"/>
    </row>
    <row r="244" spans="1:23" ht="24.95" customHeight="1" x14ac:dyDescent="0.2">
      <c r="A244" s="177"/>
      <c r="B244" s="177"/>
      <c r="C244" s="177"/>
      <c r="D244" s="177"/>
      <c r="E244" s="185"/>
      <c r="F244" s="186"/>
      <c r="G244" s="193"/>
      <c r="H244" s="186"/>
      <c r="I244" s="186"/>
      <c r="J244" s="186"/>
      <c r="K244" s="186"/>
      <c r="L244" s="186"/>
      <c r="M244" s="186"/>
      <c r="N244" s="186"/>
      <c r="O244" s="186"/>
      <c r="P244" s="186"/>
      <c r="Q244" s="197"/>
      <c r="R244" s="108"/>
      <c r="S244" s="108"/>
      <c r="T244" s="108"/>
      <c r="U244" s="108"/>
      <c r="V244" s="108"/>
      <c r="W244" s="108"/>
    </row>
    <row r="245" spans="1:23" ht="24.95" customHeight="1" x14ac:dyDescent="0.2">
      <c r="A245" s="177"/>
      <c r="B245" s="177"/>
      <c r="C245" s="177"/>
      <c r="D245" s="177"/>
      <c r="E245" s="185"/>
      <c r="F245" s="186"/>
      <c r="G245" s="193"/>
      <c r="H245" s="186"/>
      <c r="I245" s="186"/>
      <c r="J245" s="186"/>
      <c r="K245" s="186"/>
      <c r="L245" s="186"/>
      <c r="M245" s="186"/>
      <c r="N245" s="186"/>
      <c r="O245" s="186"/>
      <c r="P245" s="186"/>
      <c r="Q245" s="198"/>
      <c r="R245" s="108"/>
      <c r="S245" s="108"/>
      <c r="T245" s="108"/>
      <c r="U245" s="108"/>
      <c r="V245" s="108"/>
      <c r="W245" s="108"/>
    </row>
    <row r="246" spans="1:23" ht="24.95" customHeight="1" x14ac:dyDescent="0.2">
      <c r="A246" s="177"/>
      <c r="B246" s="177" t="s">
        <v>254</v>
      </c>
      <c r="C246" s="177" t="s">
        <v>266</v>
      </c>
      <c r="D246" s="177"/>
      <c r="E246" s="199" t="s">
        <v>338</v>
      </c>
      <c r="F246" s="186"/>
      <c r="G246" s="193"/>
      <c r="H246" s="186"/>
      <c r="I246" s="186"/>
      <c r="J246" s="186"/>
      <c r="K246" s="186"/>
      <c r="L246" s="186"/>
      <c r="M246" s="186"/>
      <c r="N246" s="186"/>
      <c r="O246" s="186"/>
      <c r="P246" s="186"/>
      <c r="Q246" s="196"/>
      <c r="R246" s="108"/>
      <c r="S246" s="108"/>
      <c r="T246" s="108"/>
      <c r="U246" s="108"/>
      <c r="V246" s="108"/>
      <c r="W246" s="108"/>
    </row>
    <row r="247" spans="1:23" ht="24.95" customHeight="1" x14ac:dyDescent="0.2">
      <c r="A247" s="177"/>
      <c r="B247" s="177"/>
      <c r="C247" s="177"/>
      <c r="D247" s="177"/>
      <c r="E247" s="200"/>
      <c r="F247" s="186"/>
      <c r="G247" s="193"/>
      <c r="H247" s="186"/>
      <c r="I247" s="186"/>
      <c r="J247" s="186"/>
      <c r="K247" s="186"/>
      <c r="L247" s="186"/>
      <c r="M247" s="186"/>
      <c r="N247" s="186"/>
      <c r="O247" s="186"/>
      <c r="P247" s="186"/>
      <c r="Q247" s="214"/>
      <c r="R247" s="108"/>
      <c r="S247" s="108"/>
      <c r="T247" s="108"/>
      <c r="U247" s="108"/>
      <c r="V247" s="108"/>
      <c r="W247" s="108"/>
    </row>
    <row r="248" spans="1:23" ht="24.95" customHeight="1" x14ac:dyDescent="0.2">
      <c r="A248" s="177"/>
      <c r="B248" s="177"/>
      <c r="C248" s="177"/>
      <c r="D248" s="177"/>
      <c r="E248" s="201"/>
      <c r="F248" s="186"/>
      <c r="G248" s="193"/>
      <c r="H248" s="186"/>
      <c r="I248" s="186"/>
      <c r="J248" s="186"/>
      <c r="K248" s="186"/>
      <c r="L248" s="186"/>
      <c r="M248" s="186"/>
      <c r="N248" s="186"/>
      <c r="O248" s="186"/>
      <c r="P248" s="186"/>
      <c r="Q248" s="215"/>
      <c r="R248" s="108"/>
      <c r="S248" s="108"/>
      <c r="T248" s="108"/>
      <c r="U248" s="108"/>
      <c r="V248" s="108"/>
      <c r="W248" s="108"/>
    </row>
    <row r="249" spans="1:23" ht="24.95" customHeight="1" x14ac:dyDescent="0.2">
      <c r="A249" s="177"/>
      <c r="B249" s="177" t="s">
        <v>254</v>
      </c>
      <c r="C249" s="177" t="s">
        <v>266</v>
      </c>
      <c r="D249" s="177"/>
      <c r="E249" s="185" t="s">
        <v>339</v>
      </c>
      <c r="F249" s="186"/>
      <c r="G249" s="193"/>
      <c r="H249" s="186"/>
      <c r="I249" s="186"/>
      <c r="J249" s="186"/>
      <c r="K249" s="186"/>
      <c r="L249" s="186"/>
      <c r="M249" s="186"/>
      <c r="N249" s="186"/>
      <c r="O249" s="186"/>
      <c r="P249" s="186"/>
      <c r="Q249" s="213"/>
      <c r="R249" s="108"/>
      <c r="S249" s="108"/>
      <c r="T249" s="108"/>
      <c r="U249" s="108"/>
      <c r="V249" s="108"/>
      <c r="W249" s="108"/>
    </row>
    <row r="250" spans="1:23" ht="24.95" customHeight="1" x14ac:dyDescent="0.2">
      <c r="A250" s="177"/>
      <c r="B250" s="177"/>
      <c r="C250" s="177"/>
      <c r="D250" s="177"/>
      <c r="E250" s="185"/>
      <c r="F250" s="186"/>
      <c r="G250" s="193"/>
      <c r="H250" s="186"/>
      <c r="I250" s="186"/>
      <c r="J250" s="186"/>
      <c r="K250" s="186"/>
      <c r="L250" s="186"/>
      <c r="M250" s="186"/>
      <c r="N250" s="186"/>
      <c r="O250" s="186"/>
      <c r="P250" s="186"/>
      <c r="Q250" s="197"/>
      <c r="R250" s="108"/>
      <c r="S250" s="108"/>
      <c r="T250" s="108"/>
      <c r="U250" s="108"/>
      <c r="V250" s="108"/>
      <c r="W250" s="108"/>
    </row>
    <row r="251" spans="1:23" ht="24.95" customHeight="1" x14ac:dyDescent="0.2">
      <c r="A251" s="177"/>
      <c r="B251" s="177"/>
      <c r="C251" s="177"/>
      <c r="D251" s="177"/>
      <c r="E251" s="185"/>
      <c r="F251" s="186"/>
      <c r="G251" s="193"/>
      <c r="H251" s="186"/>
      <c r="I251" s="186"/>
      <c r="J251" s="186"/>
      <c r="K251" s="186"/>
      <c r="L251" s="186"/>
      <c r="M251" s="186"/>
      <c r="N251" s="186"/>
      <c r="O251" s="186"/>
      <c r="P251" s="186"/>
      <c r="Q251" s="198"/>
      <c r="R251" s="108"/>
      <c r="S251" s="108"/>
      <c r="T251" s="108"/>
      <c r="U251" s="108"/>
      <c r="V251" s="108"/>
      <c r="W251" s="108"/>
    </row>
    <row r="252" spans="1:23" ht="24.95" customHeight="1" x14ac:dyDescent="0.2">
      <c r="A252" s="177"/>
      <c r="B252" s="177" t="s">
        <v>254</v>
      </c>
      <c r="C252" s="177" t="s">
        <v>266</v>
      </c>
      <c r="D252" s="177"/>
      <c r="E252" s="185" t="s">
        <v>340</v>
      </c>
      <c r="F252" s="186"/>
      <c r="G252" s="193"/>
      <c r="H252" s="186"/>
      <c r="I252" s="186"/>
      <c r="J252" s="186"/>
      <c r="K252" s="186"/>
      <c r="L252" s="186"/>
      <c r="M252" s="186"/>
      <c r="N252" s="186"/>
      <c r="O252" s="186"/>
      <c r="P252" s="186"/>
      <c r="Q252" s="213"/>
      <c r="R252" s="108"/>
      <c r="S252" s="108"/>
      <c r="T252" s="108"/>
      <c r="U252" s="108"/>
      <c r="V252" s="108"/>
      <c r="W252" s="108"/>
    </row>
    <row r="253" spans="1:23" ht="24.95" customHeight="1" x14ac:dyDescent="0.2">
      <c r="A253" s="177"/>
      <c r="B253" s="177"/>
      <c r="C253" s="177"/>
      <c r="D253" s="177"/>
      <c r="E253" s="185"/>
      <c r="F253" s="186"/>
      <c r="G253" s="193"/>
      <c r="H253" s="186"/>
      <c r="I253" s="186"/>
      <c r="J253" s="186"/>
      <c r="K253" s="186"/>
      <c r="L253" s="186"/>
      <c r="M253" s="186"/>
      <c r="N253" s="186"/>
      <c r="O253" s="186"/>
      <c r="P253" s="186"/>
      <c r="Q253" s="197"/>
      <c r="R253" s="108"/>
      <c r="S253" s="108"/>
      <c r="T253" s="108"/>
      <c r="U253" s="108"/>
      <c r="V253" s="108"/>
      <c r="W253" s="108"/>
    </row>
    <row r="254" spans="1:23" ht="24.95" customHeight="1" x14ac:dyDescent="0.2">
      <c r="A254" s="177"/>
      <c r="B254" s="177"/>
      <c r="C254" s="177"/>
      <c r="D254" s="177"/>
      <c r="E254" s="185"/>
      <c r="F254" s="186"/>
      <c r="G254" s="193"/>
      <c r="H254" s="186"/>
      <c r="I254" s="186"/>
      <c r="J254" s="186"/>
      <c r="K254" s="186"/>
      <c r="L254" s="186"/>
      <c r="M254" s="186"/>
      <c r="N254" s="186"/>
      <c r="O254" s="186"/>
      <c r="P254" s="186"/>
      <c r="Q254" s="198"/>
      <c r="R254" s="108"/>
      <c r="S254" s="108"/>
      <c r="T254" s="108"/>
      <c r="U254" s="108"/>
      <c r="V254" s="108"/>
      <c r="W254" s="108"/>
    </row>
    <row r="255" spans="1:23" ht="24.95" customHeight="1" x14ac:dyDescent="0.2">
      <c r="A255" s="177"/>
      <c r="B255" s="177" t="s">
        <v>254</v>
      </c>
      <c r="C255" s="177" t="s">
        <v>266</v>
      </c>
      <c r="D255" s="177"/>
      <c r="E255" s="185" t="s">
        <v>341</v>
      </c>
      <c r="F255" s="186"/>
      <c r="G255" s="193"/>
      <c r="H255" s="186"/>
      <c r="I255" s="186"/>
      <c r="J255" s="186"/>
      <c r="K255" s="186"/>
      <c r="L255" s="186"/>
      <c r="M255" s="186"/>
      <c r="N255" s="186"/>
      <c r="O255" s="186"/>
      <c r="P255" s="186"/>
      <c r="Q255" s="213"/>
      <c r="R255" s="108"/>
      <c r="S255" s="108"/>
      <c r="T255" s="108"/>
      <c r="U255" s="108"/>
      <c r="V255" s="108"/>
      <c r="W255" s="108"/>
    </row>
    <row r="256" spans="1:23" ht="24.95" customHeight="1" x14ac:dyDescent="0.2">
      <c r="A256" s="177"/>
      <c r="B256" s="177"/>
      <c r="C256" s="177"/>
      <c r="D256" s="177"/>
      <c r="E256" s="185"/>
      <c r="F256" s="186"/>
      <c r="G256" s="193"/>
      <c r="H256" s="186"/>
      <c r="I256" s="186"/>
      <c r="J256" s="186"/>
      <c r="K256" s="186"/>
      <c r="L256" s="186"/>
      <c r="M256" s="186"/>
      <c r="N256" s="186"/>
      <c r="O256" s="186"/>
      <c r="P256" s="186"/>
      <c r="Q256" s="197"/>
      <c r="R256" s="108"/>
      <c r="S256" s="108"/>
      <c r="T256" s="108"/>
      <c r="U256" s="108"/>
      <c r="V256" s="108"/>
      <c r="W256" s="108"/>
    </row>
    <row r="257" spans="1:23" ht="24.95" customHeight="1" x14ac:dyDescent="0.2">
      <c r="A257" s="177"/>
      <c r="B257" s="177"/>
      <c r="C257" s="177"/>
      <c r="D257" s="177"/>
      <c r="E257" s="185"/>
      <c r="F257" s="186"/>
      <c r="G257" s="193"/>
      <c r="H257" s="186"/>
      <c r="I257" s="186"/>
      <c r="J257" s="186"/>
      <c r="K257" s="186"/>
      <c r="L257" s="186"/>
      <c r="M257" s="186"/>
      <c r="N257" s="186"/>
      <c r="O257" s="186"/>
      <c r="P257" s="186"/>
      <c r="Q257" s="198"/>
      <c r="R257" s="108"/>
      <c r="S257" s="108"/>
      <c r="T257" s="108"/>
      <c r="U257" s="108"/>
      <c r="V257" s="108"/>
      <c r="W257" s="108"/>
    </row>
    <row r="258" spans="1:23" ht="24.95" customHeight="1" x14ac:dyDescent="0.2">
      <c r="A258" s="177"/>
      <c r="B258" s="177" t="s">
        <v>254</v>
      </c>
      <c r="C258" s="177" t="s">
        <v>266</v>
      </c>
      <c r="D258" s="177"/>
      <c r="E258" s="185" t="s">
        <v>342</v>
      </c>
      <c r="F258" s="186"/>
      <c r="G258" s="193"/>
      <c r="H258" s="186"/>
      <c r="I258" s="186"/>
      <c r="J258" s="186"/>
      <c r="K258" s="186"/>
      <c r="L258" s="186"/>
      <c r="M258" s="186"/>
      <c r="N258" s="186"/>
      <c r="O258" s="186"/>
      <c r="P258" s="186"/>
      <c r="Q258" s="213"/>
      <c r="R258" s="108"/>
      <c r="S258" s="108"/>
      <c r="T258" s="108"/>
      <c r="U258" s="108"/>
      <c r="V258" s="108"/>
      <c r="W258" s="108"/>
    </row>
    <row r="259" spans="1:23" ht="24.95" customHeight="1" x14ac:dyDescent="0.2">
      <c r="A259" s="177"/>
      <c r="B259" s="177"/>
      <c r="C259" s="177"/>
      <c r="D259" s="177"/>
      <c r="E259" s="185"/>
      <c r="F259" s="186"/>
      <c r="G259" s="193"/>
      <c r="H259" s="186"/>
      <c r="I259" s="186"/>
      <c r="J259" s="186"/>
      <c r="K259" s="186"/>
      <c r="L259" s="186"/>
      <c r="M259" s="186"/>
      <c r="N259" s="186"/>
      <c r="O259" s="186"/>
      <c r="P259" s="186"/>
      <c r="Q259" s="197"/>
      <c r="R259" s="108"/>
      <c r="S259" s="108"/>
      <c r="T259" s="108"/>
      <c r="U259" s="108"/>
      <c r="V259" s="108"/>
      <c r="W259" s="108"/>
    </row>
    <row r="260" spans="1:23" ht="24.95" customHeight="1" x14ac:dyDescent="0.2">
      <c r="A260" s="177"/>
      <c r="B260" s="177"/>
      <c r="C260" s="177"/>
      <c r="D260" s="177"/>
      <c r="E260" s="185"/>
      <c r="F260" s="186"/>
      <c r="G260" s="193"/>
      <c r="H260" s="186"/>
      <c r="I260" s="186"/>
      <c r="J260" s="186"/>
      <c r="K260" s="186"/>
      <c r="L260" s="186"/>
      <c r="M260" s="186"/>
      <c r="N260" s="186"/>
      <c r="O260" s="186"/>
      <c r="P260" s="186"/>
      <c r="Q260" s="198"/>
      <c r="R260" s="108"/>
      <c r="S260" s="108"/>
      <c r="T260" s="108"/>
      <c r="U260" s="108"/>
      <c r="V260" s="108"/>
      <c r="W260" s="108"/>
    </row>
    <row r="261" spans="1:23" ht="24.95" customHeight="1" x14ac:dyDescent="0.2">
      <c r="A261" s="177"/>
      <c r="B261" s="177"/>
      <c r="C261" s="177"/>
      <c r="D261" s="177"/>
      <c r="E261" s="179"/>
      <c r="F261" s="186"/>
      <c r="G261" s="193"/>
      <c r="H261" s="186"/>
      <c r="I261" s="186"/>
      <c r="J261" s="186"/>
      <c r="K261" s="186"/>
      <c r="L261" s="186"/>
      <c r="M261" s="186"/>
      <c r="N261" s="186"/>
      <c r="O261" s="186"/>
      <c r="P261" s="192"/>
      <c r="Q261" s="192"/>
      <c r="R261" s="108"/>
      <c r="S261" s="108"/>
      <c r="T261" s="108"/>
      <c r="U261" s="108"/>
      <c r="V261" s="108"/>
      <c r="W261" s="108"/>
    </row>
    <row r="262" spans="1:23" ht="24.95" customHeight="1" x14ac:dyDescent="0.2">
      <c r="A262" s="177"/>
      <c r="B262" s="177"/>
      <c r="C262" s="177"/>
      <c r="D262" s="177"/>
      <c r="E262" s="180"/>
      <c r="F262" s="186"/>
      <c r="G262" s="193"/>
      <c r="H262" s="186"/>
      <c r="I262" s="186"/>
      <c r="J262" s="186"/>
      <c r="K262" s="186"/>
      <c r="L262" s="186"/>
      <c r="M262" s="186"/>
      <c r="N262" s="186"/>
      <c r="O262" s="186"/>
      <c r="P262" s="186"/>
      <c r="Q262" s="186"/>
      <c r="R262" s="108"/>
      <c r="S262" s="108"/>
      <c r="T262" s="108"/>
      <c r="U262" s="108"/>
      <c r="V262" s="108"/>
      <c r="W262" s="108"/>
    </row>
    <row r="263" spans="1:23" ht="24.95" customHeight="1" x14ac:dyDescent="0.2">
      <c r="A263" s="177"/>
      <c r="B263" s="177"/>
      <c r="C263" s="177"/>
      <c r="D263" s="177"/>
      <c r="E263" s="181"/>
      <c r="F263" s="186"/>
      <c r="G263" s="193"/>
      <c r="H263" s="186"/>
      <c r="I263" s="186"/>
      <c r="J263" s="186"/>
      <c r="K263" s="186"/>
      <c r="L263" s="186"/>
      <c r="M263" s="186"/>
      <c r="N263" s="186"/>
      <c r="O263" s="186"/>
      <c r="P263" s="186"/>
      <c r="Q263" s="186"/>
      <c r="R263" s="108"/>
      <c r="S263" s="108"/>
      <c r="T263" s="108"/>
      <c r="U263" s="108"/>
      <c r="V263" s="108"/>
      <c r="W263" s="108"/>
    </row>
  </sheetData>
  <autoFilter ref="A5:W260" xr:uid="{00000000-0001-0000-0400-000000000000}"/>
  <mergeCells count="1470">
    <mergeCell ref="A1:W2"/>
    <mergeCell ref="A3:C3"/>
    <mergeCell ref="D3:L3"/>
    <mergeCell ref="M3:N3"/>
    <mergeCell ref="P3:R3"/>
    <mergeCell ref="S3:W3"/>
    <mergeCell ref="O6:O8"/>
    <mergeCell ref="P6:P8"/>
    <mergeCell ref="Q6:Q8"/>
    <mergeCell ref="A9:A11"/>
    <mergeCell ref="B9:B11"/>
    <mergeCell ref="C9:C11"/>
    <mergeCell ref="D9:D11"/>
    <mergeCell ref="E9:E11"/>
    <mergeCell ref="F9:F11"/>
    <mergeCell ref="G9:G11"/>
    <mergeCell ref="I6:I8"/>
    <mergeCell ref="J6:J8"/>
    <mergeCell ref="K6:K8"/>
    <mergeCell ref="L6:L8"/>
    <mergeCell ref="M6:M8"/>
    <mergeCell ref="N6:N8"/>
    <mergeCell ref="A4:N4"/>
    <mergeCell ref="O4:W4"/>
    <mergeCell ref="A6:A8"/>
    <mergeCell ref="B6:B8"/>
    <mergeCell ref="C6:C8"/>
    <mergeCell ref="D6:D8"/>
    <mergeCell ref="E6:E8"/>
    <mergeCell ref="F6:F8"/>
    <mergeCell ref="G6:G8"/>
    <mergeCell ref="H6:H8"/>
    <mergeCell ref="A15:A17"/>
    <mergeCell ref="B15:B17"/>
    <mergeCell ref="C15:C17"/>
    <mergeCell ref="D15:D17"/>
    <mergeCell ref="E15:E17"/>
    <mergeCell ref="G12:G14"/>
    <mergeCell ref="H12:H14"/>
    <mergeCell ref="I12:I14"/>
    <mergeCell ref="J12:J14"/>
    <mergeCell ref="K12:K14"/>
    <mergeCell ref="L12:L14"/>
    <mergeCell ref="N9:N11"/>
    <mergeCell ref="O9:O11"/>
    <mergeCell ref="P9:P11"/>
    <mergeCell ref="Q9:Q11"/>
    <mergeCell ref="A12:A14"/>
    <mergeCell ref="B12:B14"/>
    <mergeCell ref="C12:C14"/>
    <mergeCell ref="D12:D14"/>
    <mergeCell ref="E12:E14"/>
    <mergeCell ref="F12:F14"/>
    <mergeCell ref="H9:H11"/>
    <mergeCell ref="I9:I11"/>
    <mergeCell ref="J9:J11"/>
    <mergeCell ref="K9:K11"/>
    <mergeCell ref="L9:L11"/>
    <mergeCell ref="M9:M11"/>
    <mergeCell ref="L15:L17"/>
    <mergeCell ref="M15:M17"/>
    <mergeCell ref="N15:N17"/>
    <mergeCell ref="O15:O17"/>
    <mergeCell ref="P15:P17"/>
    <mergeCell ref="Q15:Q17"/>
    <mergeCell ref="F15:F17"/>
    <mergeCell ref="G15:G17"/>
    <mergeCell ref="H15:H17"/>
    <mergeCell ref="I15:I17"/>
    <mergeCell ref="J15:J17"/>
    <mergeCell ref="K15:K17"/>
    <mergeCell ref="M12:M14"/>
    <mergeCell ref="N12:N14"/>
    <mergeCell ref="O12:O14"/>
    <mergeCell ref="P12:P14"/>
    <mergeCell ref="Q12:Q14"/>
    <mergeCell ref="A21:A23"/>
    <mergeCell ref="B21:B23"/>
    <mergeCell ref="C21:C23"/>
    <mergeCell ref="D21:D23"/>
    <mergeCell ref="E21:E23"/>
    <mergeCell ref="G18:G20"/>
    <mergeCell ref="H18:H20"/>
    <mergeCell ref="I18:I20"/>
    <mergeCell ref="J18:J20"/>
    <mergeCell ref="K18:K20"/>
    <mergeCell ref="L18:L20"/>
    <mergeCell ref="A18:A20"/>
    <mergeCell ref="B18:B20"/>
    <mergeCell ref="C18:C20"/>
    <mergeCell ref="D18:D20"/>
    <mergeCell ref="E18:E20"/>
    <mergeCell ref="F18:F20"/>
    <mergeCell ref="L21:L23"/>
    <mergeCell ref="M21:M23"/>
    <mergeCell ref="N21:N23"/>
    <mergeCell ref="O21:O23"/>
    <mergeCell ref="P21:P23"/>
    <mergeCell ref="Q21:Q23"/>
    <mergeCell ref="F21:F23"/>
    <mergeCell ref="G21:G23"/>
    <mergeCell ref="H21:H23"/>
    <mergeCell ref="I21:I23"/>
    <mergeCell ref="J21:J23"/>
    <mergeCell ref="K21:K23"/>
    <mergeCell ref="M18:M20"/>
    <mergeCell ref="N18:N20"/>
    <mergeCell ref="O18:O20"/>
    <mergeCell ref="P18:P20"/>
    <mergeCell ref="Q18:Q20"/>
    <mergeCell ref="A27:A29"/>
    <mergeCell ref="B27:B29"/>
    <mergeCell ref="C27:C29"/>
    <mergeCell ref="D27:D29"/>
    <mergeCell ref="E27:E29"/>
    <mergeCell ref="G24:G26"/>
    <mergeCell ref="H24:H26"/>
    <mergeCell ref="I24:I26"/>
    <mergeCell ref="J24:J26"/>
    <mergeCell ref="K24:K26"/>
    <mergeCell ref="L24:L26"/>
    <mergeCell ref="A24:A26"/>
    <mergeCell ref="B24:B26"/>
    <mergeCell ref="C24:C26"/>
    <mergeCell ref="D24:D26"/>
    <mergeCell ref="E24:E26"/>
    <mergeCell ref="F24:F26"/>
    <mergeCell ref="L27:L29"/>
    <mergeCell ref="M27:M29"/>
    <mergeCell ref="N27:N29"/>
    <mergeCell ref="O27:O29"/>
    <mergeCell ref="P27:P29"/>
    <mergeCell ref="Q27:Q29"/>
    <mergeCell ref="F27:F29"/>
    <mergeCell ref="G27:G29"/>
    <mergeCell ref="H27:H29"/>
    <mergeCell ref="I27:I29"/>
    <mergeCell ref="J27:J29"/>
    <mergeCell ref="K27:K29"/>
    <mergeCell ref="M24:M26"/>
    <mergeCell ref="N24:N26"/>
    <mergeCell ref="O24:O26"/>
    <mergeCell ref="P24:P26"/>
    <mergeCell ref="Q24:Q26"/>
    <mergeCell ref="A33:A35"/>
    <mergeCell ref="B33:B35"/>
    <mergeCell ref="C33:C35"/>
    <mergeCell ref="D33:D35"/>
    <mergeCell ref="E33:E35"/>
    <mergeCell ref="G30:G32"/>
    <mergeCell ref="H30:H32"/>
    <mergeCell ref="I30:I32"/>
    <mergeCell ref="J30:J32"/>
    <mergeCell ref="K30:K32"/>
    <mergeCell ref="L30:L32"/>
    <mergeCell ref="A30:A32"/>
    <mergeCell ref="B30:B32"/>
    <mergeCell ref="C30:C32"/>
    <mergeCell ref="D30:D32"/>
    <mergeCell ref="E30:E32"/>
    <mergeCell ref="F30:F32"/>
    <mergeCell ref="L33:L35"/>
    <mergeCell ref="M33:M35"/>
    <mergeCell ref="N33:N35"/>
    <mergeCell ref="O33:O35"/>
    <mergeCell ref="P33:P35"/>
    <mergeCell ref="Q33:Q35"/>
    <mergeCell ref="F33:F35"/>
    <mergeCell ref="G33:G35"/>
    <mergeCell ref="H33:H35"/>
    <mergeCell ref="I33:I35"/>
    <mergeCell ref="J33:J35"/>
    <mergeCell ref="K33:K35"/>
    <mergeCell ref="M30:M32"/>
    <mergeCell ref="N30:N32"/>
    <mergeCell ref="O30:O32"/>
    <mergeCell ref="P30:P32"/>
    <mergeCell ref="Q30:Q32"/>
    <mergeCell ref="A39:A41"/>
    <mergeCell ref="B39:B41"/>
    <mergeCell ref="C39:C41"/>
    <mergeCell ref="D39:D41"/>
    <mergeCell ref="E39:E41"/>
    <mergeCell ref="G36:G38"/>
    <mergeCell ref="H36:H38"/>
    <mergeCell ref="I36:I38"/>
    <mergeCell ref="J36:J38"/>
    <mergeCell ref="K36:K38"/>
    <mergeCell ref="L36:L38"/>
    <mergeCell ref="A36:A38"/>
    <mergeCell ref="B36:B38"/>
    <mergeCell ref="C36:C38"/>
    <mergeCell ref="D36:D38"/>
    <mergeCell ref="E36:E38"/>
    <mergeCell ref="F36:F38"/>
    <mergeCell ref="L39:L41"/>
    <mergeCell ref="M39:M41"/>
    <mergeCell ref="N39:N41"/>
    <mergeCell ref="O39:O41"/>
    <mergeCell ref="P39:P41"/>
    <mergeCell ref="Q39:Q41"/>
    <mergeCell ref="F39:F41"/>
    <mergeCell ref="G39:G41"/>
    <mergeCell ref="H39:H41"/>
    <mergeCell ref="I39:I41"/>
    <mergeCell ref="J39:J41"/>
    <mergeCell ref="K39:K41"/>
    <mergeCell ref="M36:M38"/>
    <mergeCell ref="N36:N38"/>
    <mergeCell ref="O36:O38"/>
    <mergeCell ref="P36:P38"/>
    <mergeCell ref="Q36:Q38"/>
    <mergeCell ref="A45:A47"/>
    <mergeCell ref="B45:B47"/>
    <mergeCell ref="C45:C47"/>
    <mergeCell ref="D45:D47"/>
    <mergeCell ref="E45:E47"/>
    <mergeCell ref="G42:G44"/>
    <mergeCell ref="H42:H44"/>
    <mergeCell ref="I42:I44"/>
    <mergeCell ref="J42:J44"/>
    <mergeCell ref="K42:K44"/>
    <mergeCell ref="L42:L44"/>
    <mergeCell ref="A42:A44"/>
    <mergeCell ref="B42:B44"/>
    <mergeCell ref="C42:C44"/>
    <mergeCell ref="D42:D44"/>
    <mergeCell ref="E42:E44"/>
    <mergeCell ref="F42:F44"/>
    <mergeCell ref="L45:L47"/>
    <mergeCell ref="M45:M47"/>
    <mergeCell ref="N45:N47"/>
    <mergeCell ref="O45:O47"/>
    <mergeCell ref="P45:P47"/>
    <mergeCell ref="Q45:Q47"/>
    <mergeCell ref="F45:F47"/>
    <mergeCell ref="G45:G47"/>
    <mergeCell ref="H45:H47"/>
    <mergeCell ref="I45:I47"/>
    <mergeCell ref="J45:J47"/>
    <mergeCell ref="K45:K47"/>
    <mergeCell ref="M42:M44"/>
    <mergeCell ref="N42:N44"/>
    <mergeCell ref="O42:O44"/>
    <mergeCell ref="P42:P44"/>
    <mergeCell ref="Q42:Q44"/>
    <mergeCell ref="A51:A53"/>
    <mergeCell ref="B51:B53"/>
    <mergeCell ref="C51:C53"/>
    <mergeCell ref="D51:D53"/>
    <mergeCell ref="E51:E53"/>
    <mergeCell ref="G48:G50"/>
    <mergeCell ref="H48:H50"/>
    <mergeCell ref="I48:I50"/>
    <mergeCell ref="J48:J50"/>
    <mergeCell ref="K48:K50"/>
    <mergeCell ref="L48:L50"/>
    <mergeCell ref="A48:A50"/>
    <mergeCell ref="B48:B50"/>
    <mergeCell ref="C48:C50"/>
    <mergeCell ref="D48:D50"/>
    <mergeCell ref="E48:E50"/>
    <mergeCell ref="F48:F50"/>
    <mergeCell ref="L51:L53"/>
    <mergeCell ref="M51:M53"/>
    <mergeCell ref="N51:N53"/>
    <mergeCell ref="O51:O53"/>
    <mergeCell ref="P51:P53"/>
    <mergeCell ref="Q51:Q53"/>
    <mergeCell ref="F51:F53"/>
    <mergeCell ref="G51:G53"/>
    <mergeCell ref="H51:H53"/>
    <mergeCell ref="I51:I53"/>
    <mergeCell ref="J51:J53"/>
    <mergeCell ref="K51:K53"/>
    <mergeCell ref="M48:M50"/>
    <mergeCell ref="N48:N50"/>
    <mergeCell ref="O48:O50"/>
    <mergeCell ref="P48:P50"/>
    <mergeCell ref="Q48:Q50"/>
    <mergeCell ref="A57:A59"/>
    <mergeCell ref="B57:B59"/>
    <mergeCell ref="C57:C59"/>
    <mergeCell ref="D57:D59"/>
    <mergeCell ref="E57:E59"/>
    <mergeCell ref="G54:G56"/>
    <mergeCell ref="H54:H56"/>
    <mergeCell ref="I54:I56"/>
    <mergeCell ref="J54:J56"/>
    <mergeCell ref="K54:K56"/>
    <mergeCell ref="L54:L56"/>
    <mergeCell ref="A54:A56"/>
    <mergeCell ref="B54:B56"/>
    <mergeCell ref="C54:C56"/>
    <mergeCell ref="D54:D56"/>
    <mergeCell ref="E54:E56"/>
    <mergeCell ref="F54:F56"/>
    <mergeCell ref="L57:L59"/>
    <mergeCell ref="M57:M59"/>
    <mergeCell ref="N57:N59"/>
    <mergeCell ref="O57:O59"/>
    <mergeCell ref="P57:P59"/>
    <mergeCell ref="Q57:Q59"/>
    <mergeCell ref="F57:F59"/>
    <mergeCell ref="G57:G59"/>
    <mergeCell ref="H57:H59"/>
    <mergeCell ref="I57:I59"/>
    <mergeCell ref="J57:J59"/>
    <mergeCell ref="K57:K59"/>
    <mergeCell ref="M54:M56"/>
    <mergeCell ref="N54:N56"/>
    <mergeCell ref="O54:O56"/>
    <mergeCell ref="P54:P56"/>
    <mergeCell ref="Q54:Q56"/>
    <mergeCell ref="A63:A65"/>
    <mergeCell ref="B63:B65"/>
    <mergeCell ref="C63:C65"/>
    <mergeCell ref="D63:D65"/>
    <mergeCell ref="E63:E65"/>
    <mergeCell ref="G60:G62"/>
    <mergeCell ref="H60:H62"/>
    <mergeCell ref="I60:I62"/>
    <mergeCell ref="J60:J62"/>
    <mergeCell ref="K60:K62"/>
    <mergeCell ref="L60:L62"/>
    <mergeCell ref="A60:A62"/>
    <mergeCell ref="B60:B62"/>
    <mergeCell ref="C60:C62"/>
    <mergeCell ref="D60:D62"/>
    <mergeCell ref="E60:E62"/>
    <mergeCell ref="F60:F62"/>
    <mergeCell ref="L63:L65"/>
    <mergeCell ref="M63:M65"/>
    <mergeCell ref="N63:N65"/>
    <mergeCell ref="O63:O65"/>
    <mergeCell ref="P63:P65"/>
    <mergeCell ref="Q63:Q65"/>
    <mergeCell ref="F63:F65"/>
    <mergeCell ref="G63:G65"/>
    <mergeCell ref="H63:H65"/>
    <mergeCell ref="I63:I65"/>
    <mergeCell ref="J63:J65"/>
    <mergeCell ref="K63:K65"/>
    <mergeCell ref="M60:M62"/>
    <mergeCell ref="N60:N62"/>
    <mergeCell ref="O60:O62"/>
    <mergeCell ref="P60:P62"/>
    <mergeCell ref="Q60:Q62"/>
    <mergeCell ref="A69:A71"/>
    <mergeCell ref="B69:B71"/>
    <mergeCell ref="C69:C71"/>
    <mergeCell ref="D69:D71"/>
    <mergeCell ref="E69:E71"/>
    <mergeCell ref="G66:G68"/>
    <mergeCell ref="H66:H68"/>
    <mergeCell ref="I66:I68"/>
    <mergeCell ref="J66:J68"/>
    <mergeCell ref="K66:K68"/>
    <mergeCell ref="L66:L68"/>
    <mergeCell ref="A66:A68"/>
    <mergeCell ref="B66:B68"/>
    <mergeCell ref="C66:C68"/>
    <mergeCell ref="D66:D68"/>
    <mergeCell ref="E66:E68"/>
    <mergeCell ref="F66:F68"/>
    <mergeCell ref="L69:L71"/>
    <mergeCell ref="M69:M71"/>
    <mergeCell ref="N69:N71"/>
    <mergeCell ref="O69:O71"/>
    <mergeCell ref="P69:P71"/>
    <mergeCell ref="Q69:Q71"/>
    <mergeCell ref="F69:F71"/>
    <mergeCell ref="G69:G71"/>
    <mergeCell ref="H69:H71"/>
    <mergeCell ref="I69:I71"/>
    <mergeCell ref="J69:J71"/>
    <mergeCell ref="K69:K71"/>
    <mergeCell ref="M66:M68"/>
    <mergeCell ref="N66:N68"/>
    <mergeCell ref="O66:O68"/>
    <mergeCell ref="P66:P68"/>
    <mergeCell ref="Q66:Q68"/>
    <mergeCell ref="A75:A77"/>
    <mergeCell ref="B75:B77"/>
    <mergeCell ref="C75:C77"/>
    <mergeCell ref="D75:D77"/>
    <mergeCell ref="E75:E77"/>
    <mergeCell ref="G72:G74"/>
    <mergeCell ref="H72:H74"/>
    <mergeCell ref="I72:I74"/>
    <mergeCell ref="J72:J74"/>
    <mergeCell ref="K72:K74"/>
    <mergeCell ref="L72:L74"/>
    <mergeCell ref="A72:A74"/>
    <mergeCell ref="B72:B74"/>
    <mergeCell ref="C72:C74"/>
    <mergeCell ref="D72:D74"/>
    <mergeCell ref="E72:E74"/>
    <mergeCell ref="F72:F74"/>
    <mergeCell ref="L75:L77"/>
    <mergeCell ref="M75:M77"/>
    <mergeCell ref="N75:N77"/>
    <mergeCell ref="O75:O77"/>
    <mergeCell ref="P75:P77"/>
    <mergeCell ref="Q75:Q77"/>
    <mergeCell ref="F75:F77"/>
    <mergeCell ref="G75:G77"/>
    <mergeCell ref="H75:H77"/>
    <mergeCell ref="I75:I77"/>
    <mergeCell ref="J75:J77"/>
    <mergeCell ref="K75:K77"/>
    <mergeCell ref="M72:M74"/>
    <mergeCell ref="N72:N74"/>
    <mergeCell ref="O72:O74"/>
    <mergeCell ref="P72:P74"/>
    <mergeCell ref="Q72:Q74"/>
    <mergeCell ref="A81:A83"/>
    <mergeCell ref="B81:B83"/>
    <mergeCell ref="C81:C83"/>
    <mergeCell ref="D81:D83"/>
    <mergeCell ref="E81:E83"/>
    <mergeCell ref="G78:G80"/>
    <mergeCell ref="H78:H80"/>
    <mergeCell ref="I78:I80"/>
    <mergeCell ref="J78:J80"/>
    <mergeCell ref="K78:K80"/>
    <mergeCell ref="L78:L80"/>
    <mergeCell ref="A78:A80"/>
    <mergeCell ref="B78:B80"/>
    <mergeCell ref="C78:C80"/>
    <mergeCell ref="D78:D80"/>
    <mergeCell ref="E78:E80"/>
    <mergeCell ref="F78:F80"/>
    <mergeCell ref="L81:L83"/>
    <mergeCell ref="M81:M83"/>
    <mergeCell ref="N81:N83"/>
    <mergeCell ref="O81:O83"/>
    <mergeCell ref="P81:P83"/>
    <mergeCell ref="Q81:Q83"/>
    <mergeCell ref="F81:F83"/>
    <mergeCell ref="G81:G83"/>
    <mergeCell ref="H81:H83"/>
    <mergeCell ref="I81:I83"/>
    <mergeCell ref="J81:J83"/>
    <mergeCell ref="K81:K83"/>
    <mergeCell ref="M78:M80"/>
    <mergeCell ref="N78:N80"/>
    <mergeCell ref="O78:O80"/>
    <mergeCell ref="P78:P80"/>
    <mergeCell ref="Q78:Q80"/>
    <mergeCell ref="A87:A89"/>
    <mergeCell ref="B87:B89"/>
    <mergeCell ref="C87:C89"/>
    <mergeCell ref="D87:D89"/>
    <mergeCell ref="E87:E89"/>
    <mergeCell ref="G84:G86"/>
    <mergeCell ref="H84:H86"/>
    <mergeCell ref="I84:I86"/>
    <mergeCell ref="J84:J86"/>
    <mergeCell ref="K84:K86"/>
    <mergeCell ref="L84:L86"/>
    <mergeCell ref="A84:A86"/>
    <mergeCell ref="B84:B86"/>
    <mergeCell ref="C84:C86"/>
    <mergeCell ref="D84:D86"/>
    <mergeCell ref="E84:E86"/>
    <mergeCell ref="F84:F86"/>
    <mergeCell ref="L87:L89"/>
    <mergeCell ref="M87:M89"/>
    <mergeCell ref="N87:N89"/>
    <mergeCell ref="O87:O89"/>
    <mergeCell ref="P87:P89"/>
    <mergeCell ref="Q87:Q89"/>
    <mergeCell ref="F87:F89"/>
    <mergeCell ref="G87:G89"/>
    <mergeCell ref="H87:H89"/>
    <mergeCell ref="I87:I89"/>
    <mergeCell ref="J87:J89"/>
    <mergeCell ref="K87:K89"/>
    <mergeCell ref="M84:M86"/>
    <mergeCell ref="N84:N86"/>
    <mergeCell ref="O84:O86"/>
    <mergeCell ref="P84:P86"/>
    <mergeCell ref="Q84:Q86"/>
    <mergeCell ref="A93:A95"/>
    <mergeCell ref="B93:B95"/>
    <mergeCell ref="C93:C95"/>
    <mergeCell ref="D93:D95"/>
    <mergeCell ref="E93:E95"/>
    <mergeCell ref="G90:G92"/>
    <mergeCell ref="H90:H92"/>
    <mergeCell ref="I90:I92"/>
    <mergeCell ref="J90:J92"/>
    <mergeCell ref="K90:K92"/>
    <mergeCell ref="L90:L92"/>
    <mergeCell ref="A90:A92"/>
    <mergeCell ref="B90:B92"/>
    <mergeCell ref="C90:C92"/>
    <mergeCell ref="D90:D92"/>
    <mergeCell ref="E90:E92"/>
    <mergeCell ref="F90:F92"/>
    <mergeCell ref="L93:L95"/>
    <mergeCell ref="M93:M95"/>
    <mergeCell ref="N93:N95"/>
    <mergeCell ref="O93:O95"/>
    <mergeCell ref="P93:P95"/>
    <mergeCell ref="Q93:Q95"/>
    <mergeCell ref="F93:F95"/>
    <mergeCell ref="G93:G95"/>
    <mergeCell ref="H93:H95"/>
    <mergeCell ref="I93:I95"/>
    <mergeCell ref="J93:J95"/>
    <mergeCell ref="K93:K95"/>
    <mergeCell ref="M90:M92"/>
    <mergeCell ref="N90:N92"/>
    <mergeCell ref="O90:O92"/>
    <mergeCell ref="P90:P92"/>
    <mergeCell ref="Q90:Q92"/>
    <mergeCell ref="A99:A101"/>
    <mergeCell ref="B99:B101"/>
    <mergeCell ref="C99:C101"/>
    <mergeCell ref="D99:D101"/>
    <mergeCell ref="E99:E101"/>
    <mergeCell ref="G96:G98"/>
    <mergeCell ref="H96:H98"/>
    <mergeCell ref="I96:I98"/>
    <mergeCell ref="J96:J98"/>
    <mergeCell ref="K96:K98"/>
    <mergeCell ref="L96:L98"/>
    <mergeCell ref="A96:A98"/>
    <mergeCell ref="B96:B98"/>
    <mergeCell ref="C96:C98"/>
    <mergeCell ref="D96:D98"/>
    <mergeCell ref="E96:E98"/>
    <mergeCell ref="F96:F98"/>
    <mergeCell ref="L99:L101"/>
    <mergeCell ref="M99:M101"/>
    <mergeCell ref="N99:N101"/>
    <mergeCell ref="O99:O101"/>
    <mergeCell ref="P99:P101"/>
    <mergeCell ref="Q99:Q101"/>
    <mergeCell ref="F99:F101"/>
    <mergeCell ref="G99:G101"/>
    <mergeCell ref="H99:H101"/>
    <mergeCell ref="I99:I101"/>
    <mergeCell ref="J99:J101"/>
    <mergeCell ref="K99:K101"/>
    <mergeCell ref="M96:M98"/>
    <mergeCell ref="N96:N98"/>
    <mergeCell ref="O96:O98"/>
    <mergeCell ref="P96:P98"/>
    <mergeCell ref="Q96:Q98"/>
    <mergeCell ref="A105:A107"/>
    <mergeCell ref="B105:B107"/>
    <mergeCell ref="C105:C107"/>
    <mergeCell ref="D105:D107"/>
    <mergeCell ref="E105:E107"/>
    <mergeCell ref="G102:G104"/>
    <mergeCell ref="H102:H104"/>
    <mergeCell ref="I102:I104"/>
    <mergeCell ref="J102:J104"/>
    <mergeCell ref="K102:K104"/>
    <mergeCell ref="L102:L104"/>
    <mergeCell ref="A102:A104"/>
    <mergeCell ref="B102:B104"/>
    <mergeCell ref="C102:C104"/>
    <mergeCell ref="D102:D104"/>
    <mergeCell ref="E102:E104"/>
    <mergeCell ref="F102:F104"/>
    <mergeCell ref="L105:L107"/>
    <mergeCell ref="M105:M107"/>
    <mergeCell ref="N105:N107"/>
    <mergeCell ref="O105:O107"/>
    <mergeCell ref="P105:P107"/>
    <mergeCell ref="Q105:Q107"/>
    <mergeCell ref="F105:F107"/>
    <mergeCell ref="G105:G107"/>
    <mergeCell ref="H105:H107"/>
    <mergeCell ref="I105:I107"/>
    <mergeCell ref="J105:J107"/>
    <mergeCell ref="K105:K107"/>
    <mergeCell ref="M102:M104"/>
    <mergeCell ref="N102:N104"/>
    <mergeCell ref="O102:O104"/>
    <mergeCell ref="P102:P104"/>
    <mergeCell ref="Q102:Q104"/>
    <mergeCell ref="A111:A113"/>
    <mergeCell ref="B111:B113"/>
    <mergeCell ref="C111:C113"/>
    <mergeCell ref="D111:D113"/>
    <mergeCell ref="E111:E113"/>
    <mergeCell ref="G108:G110"/>
    <mergeCell ref="H108:H110"/>
    <mergeCell ref="I108:I110"/>
    <mergeCell ref="J108:J110"/>
    <mergeCell ref="K108:K110"/>
    <mergeCell ref="L108:L110"/>
    <mergeCell ref="A108:A110"/>
    <mergeCell ref="B108:B110"/>
    <mergeCell ref="C108:C110"/>
    <mergeCell ref="D108:D110"/>
    <mergeCell ref="E108:E110"/>
    <mergeCell ref="F108:F110"/>
    <mergeCell ref="L111:L113"/>
    <mergeCell ref="M111:M113"/>
    <mergeCell ref="N111:N113"/>
    <mergeCell ref="O111:O113"/>
    <mergeCell ref="P111:P113"/>
    <mergeCell ref="Q111:Q113"/>
    <mergeCell ref="F111:F113"/>
    <mergeCell ref="G111:G113"/>
    <mergeCell ref="H111:H113"/>
    <mergeCell ref="I111:I113"/>
    <mergeCell ref="J111:J113"/>
    <mergeCell ref="K111:K113"/>
    <mergeCell ref="M108:M110"/>
    <mergeCell ref="N108:N110"/>
    <mergeCell ref="O108:O110"/>
    <mergeCell ref="P108:P110"/>
    <mergeCell ref="Q108:Q110"/>
    <mergeCell ref="A117:A119"/>
    <mergeCell ref="B117:B119"/>
    <mergeCell ref="C117:C119"/>
    <mergeCell ref="D117:D119"/>
    <mergeCell ref="E117:E119"/>
    <mergeCell ref="G114:G116"/>
    <mergeCell ref="H114:H116"/>
    <mergeCell ref="I114:I116"/>
    <mergeCell ref="J114:J116"/>
    <mergeCell ref="K114:K116"/>
    <mergeCell ref="L114:L116"/>
    <mergeCell ref="A114:A116"/>
    <mergeCell ref="B114:B116"/>
    <mergeCell ref="C114:C116"/>
    <mergeCell ref="D114:D116"/>
    <mergeCell ref="E114:E116"/>
    <mergeCell ref="F114:F116"/>
    <mergeCell ref="L117:L119"/>
    <mergeCell ref="M117:M119"/>
    <mergeCell ref="N117:N119"/>
    <mergeCell ref="O117:O119"/>
    <mergeCell ref="P117:P119"/>
    <mergeCell ref="Q117:Q119"/>
    <mergeCell ref="F117:F119"/>
    <mergeCell ref="G117:G119"/>
    <mergeCell ref="H117:H119"/>
    <mergeCell ref="I117:I119"/>
    <mergeCell ref="J117:J119"/>
    <mergeCell ref="K117:K119"/>
    <mergeCell ref="M114:M116"/>
    <mergeCell ref="N114:N116"/>
    <mergeCell ref="O114:O116"/>
    <mergeCell ref="P114:P116"/>
    <mergeCell ref="Q114:Q116"/>
    <mergeCell ref="A123:A125"/>
    <mergeCell ref="B123:B125"/>
    <mergeCell ref="C123:C125"/>
    <mergeCell ref="D123:D125"/>
    <mergeCell ref="E123:E125"/>
    <mergeCell ref="G120:G122"/>
    <mergeCell ref="H120:H122"/>
    <mergeCell ref="I120:I122"/>
    <mergeCell ref="J120:J122"/>
    <mergeCell ref="K120:K122"/>
    <mergeCell ref="L120:L122"/>
    <mergeCell ref="A120:A122"/>
    <mergeCell ref="B120:B122"/>
    <mergeCell ref="C120:C122"/>
    <mergeCell ref="D120:D122"/>
    <mergeCell ref="E120:E122"/>
    <mergeCell ref="F120:F122"/>
    <mergeCell ref="L123:L125"/>
    <mergeCell ref="M123:M125"/>
    <mergeCell ref="N123:N125"/>
    <mergeCell ref="O123:O125"/>
    <mergeCell ref="P123:P125"/>
    <mergeCell ref="Q123:Q125"/>
    <mergeCell ref="F123:F125"/>
    <mergeCell ref="G123:G125"/>
    <mergeCell ref="H123:H125"/>
    <mergeCell ref="I123:I125"/>
    <mergeCell ref="J123:J125"/>
    <mergeCell ref="K123:K125"/>
    <mergeCell ref="M120:M122"/>
    <mergeCell ref="N120:N122"/>
    <mergeCell ref="O120:O122"/>
    <mergeCell ref="P120:P122"/>
    <mergeCell ref="Q120:Q122"/>
    <mergeCell ref="A129:A131"/>
    <mergeCell ref="B129:B131"/>
    <mergeCell ref="C129:C131"/>
    <mergeCell ref="D129:D131"/>
    <mergeCell ref="E129:E131"/>
    <mergeCell ref="G126:G128"/>
    <mergeCell ref="H126:H128"/>
    <mergeCell ref="I126:I128"/>
    <mergeCell ref="J126:J128"/>
    <mergeCell ref="K126:K128"/>
    <mergeCell ref="L126:L128"/>
    <mergeCell ref="A126:A128"/>
    <mergeCell ref="B126:B128"/>
    <mergeCell ref="C126:C128"/>
    <mergeCell ref="D126:D128"/>
    <mergeCell ref="E126:E128"/>
    <mergeCell ref="F126:F128"/>
    <mergeCell ref="L129:L131"/>
    <mergeCell ref="M129:M131"/>
    <mergeCell ref="N129:N131"/>
    <mergeCell ref="O129:O131"/>
    <mergeCell ref="P129:P131"/>
    <mergeCell ref="Q129:Q131"/>
    <mergeCell ref="F129:F131"/>
    <mergeCell ref="G129:G131"/>
    <mergeCell ref="H129:H131"/>
    <mergeCell ref="I129:I131"/>
    <mergeCell ref="J129:J131"/>
    <mergeCell ref="K129:K131"/>
    <mergeCell ref="M126:M128"/>
    <mergeCell ref="N126:N128"/>
    <mergeCell ref="O126:O128"/>
    <mergeCell ref="P126:P128"/>
    <mergeCell ref="Q126:Q128"/>
    <mergeCell ref="A135:A137"/>
    <mergeCell ref="B135:B137"/>
    <mergeCell ref="C135:C137"/>
    <mergeCell ref="D135:D137"/>
    <mergeCell ref="E135:E137"/>
    <mergeCell ref="G132:G134"/>
    <mergeCell ref="H132:H134"/>
    <mergeCell ref="I132:I134"/>
    <mergeCell ref="J132:J134"/>
    <mergeCell ref="K132:K134"/>
    <mergeCell ref="L132:L134"/>
    <mergeCell ref="A132:A134"/>
    <mergeCell ref="B132:B134"/>
    <mergeCell ref="C132:C134"/>
    <mergeCell ref="D132:D134"/>
    <mergeCell ref="E132:E134"/>
    <mergeCell ref="F132:F134"/>
    <mergeCell ref="L135:L137"/>
    <mergeCell ref="M135:M137"/>
    <mergeCell ref="N135:N137"/>
    <mergeCell ref="O135:O137"/>
    <mergeCell ref="P135:P137"/>
    <mergeCell ref="Q135:Q137"/>
    <mergeCell ref="F135:F137"/>
    <mergeCell ref="G135:G137"/>
    <mergeCell ref="H135:H137"/>
    <mergeCell ref="I135:I137"/>
    <mergeCell ref="J135:J137"/>
    <mergeCell ref="K135:K137"/>
    <mergeCell ref="M132:M134"/>
    <mergeCell ref="N132:N134"/>
    <mergeCell ref="O132:O134"/>
    <mergeCell ref="P132:P134"/>
    <mergeCell ref="Q132:Q134"/>
    <mergeCell ref="A141:A143"/>
    <mergeCell ref="B141:B143"/>
    <mergeCell ref="C141:C143"/>
    <mergeCell ref="D141:D143"/>
    <mergeCell ref="E141:E143"/>
    <mergeCell ref="G138:G140"/>
    <mergeCell ref="H138:H140"/>
    <mergeCell ref="I138:I140"/>
    <mergeCell ref="J138:J140"/>
    <mergeCell ref="K138:K140"/>
    <mergeCell ref="L138:L140"/>
    <mergeCell ref="A138:A140"/>
    <mergeCell ref="B138:B140"/>
    <mergeCell ref="C138:C140"/>
    <mergeCell ref="D138:D140"/>
    <mergeCell ref="E138:E140"/>
    <mergeCell ref="F138:F140"/>
    <mergeCell ref="L141:L143"/>
    <mergeCell ref="M141:M143"/>
    <mergeCell ref="N141:N143"/>
    <mergeCell ref="O141:O143"/>
    <mergeCell ref="P141:P143"/>
    <mergeCell ref="Q141:Q143"/>
    <mergeCell ref="F141:F143"/>
    <mergeCell ref="G141:G143"/>
    <mergeCell ref="H141:H143"/>
    <mergeCell ref="I141:I143"/>
    <mergeCell ref="J141:J143"/>
    <mergeCell ref="K141:K143"/>
    <mergeCell ref="M138:M140"/>
    <mergeCell ref="N138:N140"/>
    <mergeCell ref="O138:O140"/>
    <mergeCell ref="P138:P140"/>
    <mergeCell ref="Q138:Q140"/>
    <mergeCell ref="A147:A149"/>
    <mergeCell ref="B147:B149"/>
    <mergeCell ref="C147:C149"/>
    <mergeCell ref="D147:D149"/>
    <mergeCell ref="E147:E149"/>
    <mergeCell ref="G144:G146"/>
    <mergeCell ref="H144:H146"/>
    <mergeCell ref="I144:I146"/>
    <mergeCell ref="J144:J146"/>
    <mergeCell ref="K144:K146"/>
    <mergeCell ref="L144:L146"/>
    <mergeCell ref="A144:A146"/>
    <mergeCell ref="B144:B146"/>
    <mergeCell ref="C144:C146"/>
    <mergeCell ref="D144:D146"/>
    <mergeCell ref="E144:E146"/>
    <mergeCell ref="F144:F146"/>
    <mergeCell ref="L147:L149"/>
    <mergeCell ref="M147:M149"/>
    <mergeCell ref="N147:N149"/>
    <mergeCell ref="O147:O149"/>
    <mergeCell ref="P147:P149"/>
    <mergeCell ref="Q147:Q149"/>
    <mergeCell ref="F147:F149"/>
    <mergeCell ref="G147:G149"/>
    <mergeCell ref="H147:H149"/>
    <mergeCell ref="I147:I149"/>
    <mergeCell ref="J147:J149"/>
    <mergeCell ref="K147:K149"/>
    <mergeCell ref="M144:M146"/>
    <mergeCell ref="N144:N146"/>
    <mergeCell ref="O144:O146"/>
    <mergeCell ref="P144:P146"/>
    <mergeCell ref="Q144:Q146"/>
    <mergeCell ref="A153:A155"/>
    <mergeCell ref="B153:B155"/>
    <mergeCell ref="C153:C155"/>
    <mergeCell ref="D153:D155"/>
    <mergeCell ref="E153:E155"/>
    <mergeCell ref="G150:G152"/>
    <mergeCell ref="H150:H152"/>
    <mergeCell ref="I150:I152"/>
    <mergeCell ref="J150:J152"/>
    <mergeCell ref="K150:K152"/>
    <mergeCell ref="L150:L152"/>
    <mergeCell ref="A150:A152"/>
    <mergeCell ref="B150:B152"/>
    <mergeCell ref="C150:C152"/>
    <mergeCell ref="D150:D152"/>
    <mergeCell ref="E150:E152"/>
    <mergeCell ref="F150:F152"/>
    <mergeCell ref="L153:L155"/>
    <mergeCell ref="M153:M155"/>
    <mergeCell ref="N153:N155"/>
    <mergeCell ref="O153:O155"/>
    <mergeCell ref="P153:P155"/>
    <mergeCell ref="Q153:Q155"/>
    <mergeCell ref="F153:F155"/>
    <mergeCell ref="G153:G155"/>
    <mergeCell ref="H153:H155"/>
    <mergeCell ref="I153:I155"/>
    <mergeCell ref="J153:J155"/>
    <mergeCell ref="K153:K155"/>
    <mergeCell ref="M150:M152"/>
    <mergeCell ref="N150:N152"/>
    <mergeCell ref="O150:O152"/>
    <mergeCell ref="P150:P152"/>
    <mergeCell ref="Q150:Q152"/>
    <mergeCell ref="A159:A161"/>
    <mergeCell ref="B159:B161"/>
    <mergeCell ref="C159:C161"/>
    <mergeCell ref="D159:D161"/>
    <mergeCell ref="E159:E161"/>
    <mergeCell ref="G156:G158"/>
    <mergeCell ref="H156:H158"/>
    <mergeCell ref="I156:I158"/>
    <mergeCell ref="J156:J158"/>
    <mergeCell ref="K156:K158"/>
    <mergeCell ref="L156:L158"/>
    <mergeCell ref="A156:A158"/>
    <mergeCell ref="B156:B158"/>
    <mergeCell ref="C156:C158"/>
    <mergeCell ref="D156:D158"/>
    <mergeCell ref="E156:E158"/>
    <mergeCell ref="F156:F158"/>
    <mergeCell ref="L159:L161"/>
    <mergeCell ref="M159:M161"/>
    <mergeCell ref="N159:N161"/>
    <mergeCell ref="O159:O161"/>
    <mergeCell ref="P159:P161"/>
    <mergeCell ref="Q159:Q161"/>
    <mergeCell ref="F159:F161"/>
    <mergeCell ref="G159:G161"/>
    <mergeCell ref="H159:H161"/>
    <mergeCell ref="I159:I161"/>
    <mergeCell ref="J159:J161"/>
    <mergeCell ref="K159:K161"/>
    <mergeCell ref="M156:M158"/>
    <mergeCell ref="N156:N158"/>
    <mergeCell ref="O156:O158"/>
    <mergeCell ref="P156:P158"/>
    <mergeCell ref="Q156:Q158"/>
    <mergeCell ref="A165:A167"/>
    <mergeCell ref="B165:B167"/>
    <mergeCell ref="C165:C167"/>
    <mergeCell ref="D165:D167"/>
    <mergeCell ref="E165:E167"/>
    <mergeCell ref="G162:G164"/>
    <mergeCell ref="H162:H164"/>
    <mergeCell ref="I162:I164"/>
    <mergeCell ref="J162:J164"/>
    <mergeCell ref="K162:K164"/>
    <mergeCell ref="L162:L164"/>
    <mergeCell ref="A162:A164"/>
    <mergeCell ref="B162:B164"/>
    <mergeCell ref="C162:C164"/>
    <mergeCell ref="D162:D164"/>
    <mergeCell ref="E162:E164"/>
    <mergeCell ref="F162:F164"/>
    <mergeCell ref="L165:L167"/>
    <mergeCell ref="M165:M167"/>
    <mergeCell ref="N165:N167"/>
    <mergeCell ref="O165:O167"/>
    <mergeCell ref="P165:P167"/>
    <mergeCell ref="Q165:Q167"/>
    <mergeCell ref="F165:F167"/>
    <mergeCell ref="G165:G167"/>
    <mergeCell ref="H165:H167"/>
    <mergeCell ref="I165:I167"/>
    <mergeCell ref="J165:J167"/>
    <mergeCell ref="K165:K167"/>
    <mergeCell ref="M162:M164"/>
    <mergeCell ref="N162:N164"/>
    <mergeCell ref="O162:O164"/>
    <mergeCell ref="P162:P164"/>
    <mergeCell ref="Q162:Q164"/>
    <mergeCell ref="A171:A173"/>
    <mergeCell ref="B171:B173"/>
    <mergeCell ref="C171:C173"/>
    <mergeCell ref="D171:D173"/>
    <mergeCell ref="E171:E173"/>
    <mergeCell ref="G168:G170"/>
    <mergeCell ref="H168:H170"/>
    <mergeCell ref="I168:I170"/>
    <mergeCell ref="J168:J170"/>
    <mergeCell ref="K168:K170"/>
    <mergeCell ref="L168:L170"/>
    <mergeCell ref="A168:A170"/>
    <mergeCell ref="B168:B170"/>
    <mergeCell ref="C168:C170"/>
    <mergeCell ref="D168:D170"/>
    <mergeCell ref="E168:E170"/>
    <mergeCell ref="F168:F170"/>
    <mergeCell ref="L171:L173"/>
    <mergeCell ref="M171:M173"/>
    <mergeCell ref="N171:N173"/>
    <mergeCell ref="O171:O173"/>
    <mergeCell ref="P171:P173"/>
    <mergeCell ref="Q171:Q173"/>
    <mergeCell ref="F171:F173"/>
    <mergeCell ref="G171:G173"/>
    <mergeCell ref="H171:H173"/>
    <mergeCell ref="I171:I173"/>
    <mergeCell ref="J171:J173"/>
    <mergeCell ref="K171:K173"/>
    <mergeCell ref="M168:M170"/>
    <mergeCell ref="N168:N170"/>
    <mergeCell ref="O168:O170"/>
    <mergeCell ref="P168:P170"/>
    <mergeCell ref="Q168:Q170"/>
    <mergeCell ref="A177:A179"/>
    <mergeCell ref="B177:B179"/>
    <mergeCell ref="C177:C179"/>
    <mergeCell ref="D177:D179"/>
    <mergeCell ref="E177:E179"/>
    <mergeCell ref="G174:G176"/>
    <mergeCell ref="H174:H176"/>
    <mergeCell ref="I174:I176"/>
    <mergeCell ref="J174:J176"/>
    <mergeCell ref="K174:K176"/>
    <mergeCell ref="L174:L176"/>
    <mergeCell ref="A174:A176"/>
    <mergeCell ref="B174:B176"/>
    <mergeCell ref="C174:C176"/>
    <mergeCell ref="D174:D176"/>
    <mergeCell ref="E174:E176"/>
    <mergeCell ref="F174:F176"/>
    <mergeCell ref="L177:L179"/>
    <mergeCell ref="M177:M179"/>
    <mergeCell ref="N177:N179"/>
    <mergeCell ref="O177:O179"/>
    <mergeCell ref="P177:P179"/>
    <mergeCell ref="Q177:Q179"/>
    <mergeCell ref="F177:F179"/>
    <mergeCell ref="G177:G179"/>
    <mergeCell ref="H177:H179"/>
    <mergeCell ref="I177:I179"/>
    <mergeCell ref="J177:J179"/>
    <mergeCell ref="K177:K179"/>
    <mergeCell ref="M174:M176"/>
    <mergeCell ref="N174:N176"/>
    <mergeCell ref="O174:O176"/>
    <mergeCell ref="P174:P176"/>
    <mergeCell ref="Q174:Q176"/>
    <mergeCell ref="A183:A185"/>
    <mergeCell ref="B183:B185"/>
    <mergeCell ref="C183:C185"/>
    <mergeCell ref="D183:D185"/>
    <mergeCell ref="E183:E185"/>
    <mergeCell ref="G180:G182"/>
    <mergeCell ref="H180:H182"/>
    <mergeCell ref="I180:I182"/>
    <mergeCell ref="J180:J182"/>
    <mergeCell ref="K180:K182"/>
    <mergeCell ref="L180:L182"/>
    <mergeCell ref="A180:A182"/>
    <mergeCell ref="B180:B182"/>
    <mergeCell ref="C180:C182"/>
    <mergeCell ref="D180:D182"/>
    <mergeCell ref="E180:E182"/>
    <mergeCell ref="F180:F182"/>
    <mergeCell ref="L183:L185"/>
    <mergeCell ref="M183:M185"/>
    <mergeCell ref="N183:N185"/>
    <mergeCell ref="O183:O185"/>
    <mergeCell ref="P183:P185"/>
    <mergeCell ref="Q183:Q185"/>
    <mergeCell ref="F183:F185"/>
    <mergeCell ref="G183:G185"/>
    <mergeCell ref="H183:H185"/>
    <mergeCell ref="I183:I185"/>
    <mergeCell ref="J183:J185"/>
    <mergeCell ref="K183:K185"/>
    <mergeCell ref="M180:M182"/>
    <mergeCell ref="N180:N182"/>
    <mergeCell ref="O180:O182"/>
    <mergeCell ref="P180:P182"/>
    <mergeCell ref="Q180:Q182"/>
    <mergeCell ref="A189:A191"/>
    <mergeCell ref="B189:B191"/>
    <mergeCell ref="C189:C191"/>
    <mergeCell ref="D189:D191"/>
    <mergeCell ref="E189:E191"/>
    <mergeCell ref="G186:G188"/>
    <mergeCell ref="H186:H188"/>
    <mergeCell ref="I186:I188"/>
    <mergeCell ref="J186:J188"/>
    <mergeCell ref="K186:K188"/>
    <mergeCell ref="L186:L188"/>
    <mergeCell ref="A186:A188"/>
    <mergeCell ref="B186:B188"/>
    <mergeCell ref="C186:C188"/>
    <mergeCell ref="D186:D188"/>
    <mergeCell ref="E186:E188"/>
    <mergeCell ref="F186:F188"/>
    <mergeCell ref="L189:L191"/>
    <mergeCell ref="M189:M191"/>
    <mergeCell ref="N189:N191"/>
    <mergeCell ref="O189:O191"/>
    <mergeCell ref="P189:P191"/>
    <mergeCell ref="Q189:Q191"/>
    <mergeCell ref="F189:F191"/>
    <mergeCell ref="G189:G191"/>
    <mergeCell ref="H189:H191"/>
    <mergeCell ref="I189:I191"/>
    <mergeCell ref="J189:J191"/>
    <mergeCell ref="K189:K191"/>
    <mergeCell ref="M186:M188"/>
    <mergeCell ref="N186:N188"/>
    <mergeCell ref="O186:O188"/>
    <mergeCell ref="P186:P188"/>
    <mergeCell ref="Q186:Q188"/>
    <mergeCell ref="A195:A197"/>
    <mergeCell ref="B195:B197"/>
    <mergeCell ref="C195:C197"/>
    <mergeCell ref="D195:D197"/>
    <mergeCell ref="E195:E197"/>
    <mergeCell ref="G192:G194"/>
    <mergeCell ref="H192:H194"/>
    <mergeCell ref="I192:I194"/>
    <mergeCell ref="J192:J194"/>
    <mergeCell ref="K192:K194"/>
    <mergeCell ref="L192:L194"/>
    <mergeCell ref="A192:A194"/>
    <mergeCell ref="B192:B194"/>
    <mergeCell ref="C192:C194"/>
    <mergeCell ref="D192:D194"/>
    <mergeCell ref="E192:E194"/>
    <mergeCell ref="F192:F194"/>
    <mergeCell ref="L195:L197"/>
    <mergeCell ref="M195:M197"/>
    <mergeCell ref="N195:N197"/>
    <mergeCell ref="O195:O197"/>
    <mergeCell ref="P195:P197"/>
    <mergeCell ref="Q195:Q197"/>
    <mergeCell ref="F195:F197"/>
    <mergeCell ref="G195:G197"/>
    <mergeCell ref="H195:H197"/>
    <mergeCell ref="I195:I197"/>
    <mergeCell ref="J195:J197"/>
    <mergeCell ref="K195:K197"/>
    <mergeCell ref="M192:M194"/>
    <mergeCell ref="N192:N194"/>
    <mergeCell ref="O192:O194"/>
    <mergeCell ref="P192:P194"/>
    <mergeCell ref="Q192:Q194"/>
    <mergeCell ref="A201:A203"/>
    <mergeCell ref="B201:B203"/>
    <mergeCell ref="C201:C203"/>
    <mergeCell ref="D201:D203"/>
    <mergeCell ref="E201:E203"/>
    <mergeCell ref="G198:G200"/>
    <mergeCell ref="H198:H200"/>
    <mergeCell ref="I198:I200"/>
    <mergeCell ref="J198:J200"/>
    <mergeCell ref="K198:K200"/>
    <mergeCell ref="L198:L200"/>
    <mergeCell ref="A198:A200"/>
    <mergeCell ref="B198:B200"/>
    <mergeCell ref="C198:C200"/>
    <mergeCell ref="D198:D200"/>
    <mergeCell ref="E198:E200"/>
    <mergeCell ref="F198:F200"/>
    <mergeCell ref="L201:L203"/>
    <mergeCell ref="M201:M203"/>
    <mergeCell ref="N201:N203"/>
    <mergeCell ref="O201:O203"/>
    <mergeCell ref="P201:P203"/>
    <mergeCell ref="Q201:Q203"/>
    <mergeCell ref="F201:F203"/>
    <mergeCell ref="G201:G203"/>
    <mergeCell ref="H201:H203"/>
    <mergeCell ref="I201:I203"/>
    <mergeCell ref="J201:J203"/>
    <mergeCell ref="K201:K203"/>
    <mergeCell ref="M198:M200"/>
    <mergeCell ref="N198:N200"/>
    <mergeCell ref="O198:O200"/>
    <mergeCell ref="P198:P200"/>
    <mergeCell ref="Q198:Q200"/>
    <mergeCell ref="A207:A209"/>
    <mergeCell ref="B207:B209"/>
    <mergeCell ref="C207:C209"/>
    <mergeCell ref="D207:D209"/>
    <mergeCell ref="E207:E209"/>
    <mergeCell ref="G204:G206"/>
    <mergeCell ref="H204:H206"/>
    <mergeCell ref="I204:I206"/>
    <mergeCell ref="J204:J206"/>
    <mergeCell ref="K204:K206"/>
    <mergeCell ref="L204:L206"/>
    <mergeCell ref="A204:A206"/>
    <mergeCell ref="B204:B206"/>
    <mergeCell ref="C204:C206"/>
    <mergeCell ref="D204:D206"/>
    <mergeCell ref="E204:E206"/>
    <mergeCell ref="F204:F206"/>
    <mergeCell ref="L207:L209"/>
    <mergeCell ref="M207:M209"/>
    <mergeCell ref="N207:N209"/>
    <mergeCell ref="O207:O209"/>
    <mergeCell ref="P207:P209"/>
    <mergeCell ref="Q207:Q209"/>
    <mergeCell ref="F207:F209"/>
    <mergeCell ref="G207:G209"/>
    <mergeCell ref="H207:H209"/>
    <mergeCell ref="I207:I209"/>
    <mergeCell ref="J207:J209"/>
    <mergeCell ref="K207:K209"/>
    <mergeCell ref="M204:M206"/>
    <mergeCell ref="N204:N206"/>
    <mergeCell ref="O204:O206"/>
    <mergeCell ref="P204:P206"/>
    <mergeCell ref="Q204:Q206"/>
    <mergeCell ref="A213:A215"/>
    <mergeCell ref="B213:B215"/>
    <mergeCell ref="C213:C215"/>
    <mergeCell ref="D213:D215"/>
    <mergeCell ref="E213:E215"/>
    <mergeCell ref="G210:G212"/>
    <mergeCell ref="H210:H212"/>
    <mergeCell ref="I210:I212"/>
    <mergeCell ref="J210:J212"/>
    <mergeCell ref="K210:K212"/>
    <mergeCell ref="L210:L212"/>
    <mergeCell ref="A210:A212"/>
    <mergeCell ref="B210:B212"/>
    <mergeCell ref="C210:C212"/>
    <mergeCell ref="D210:D212"/>
    <mergeCell ref="E210:E212"/>
    <mergeCell ref="F210:F212"/>
    <mergeCell ref="L213:L215"/>
    <mergeCell ref="M213:M215"/>
    <mergeCell ref="N213:N215"/>
    <mergeCell ref="O213:O215"/>
    <mergeCell ref="P213:P215"/>
    <mergeCell ref="Q213:Q215"/>
    <mergeCell ref="F213:F215"/>
    <mergeCell ref="G213:G215"/>
    <mergeCell ref="H213:H215"/>
    <mergeCell ref="I213:I215"/>
    <mergeCell ref="J213:J215"/>
    <mergeCell ref="K213:K215"/>
    <mergeCell ref="M210:M212"/>
    <mergeCell ref="N210:N212"/>
    <mergeCell ref="O210:O212"/>
    <mergeCell ref="P210:P212"/>
    <mergeCell ref="Q210:Q212"/>
    <mergeCell ref="A219:A221"/>
    <mergeCell ref="B219:B221"/>
    <mergeCell ref="C219:C221"/>
    <mergeCell ref="D219:D221"/>
    <mergeCell ref="E219:E221"/>
    <mergeCell ref="G216:G218"/>
    <mergeCell ref="H216:H218"/>
    <mergeCell ref="I216:I218"/>
    <mergeCell ref="J216:J218"/>
    <mergeCell ref="K216:K218"/>
    <mergeCell ref="L216:L218"/>
    <mergeCell ref="A216:A218"/>
    <mergeCell ref="B216:B218"/>
    <mergeCell ref="C216:C218"/>
    <mergeCell ref="D216:D218"/>
    <mergeCell ref="E216:E218"/>
    <mergeCell ref="F216:F218"/>
    <mergeCell ref="L219:L221"/>
    <mergeCell ref="M219:M221"/>
    <mergeCell ref="N219:N221"/>
    <mergeCell ref="O219:O221"/>
    <mergeCell ref="P219:P221"/>
    <mergeCell ref="Q219:Q221"/>
    <mergeCell ref="F219:F221"/>
    <mergeCell ref="G219:G221"/>
    <mergeCell ref="H219:H221"/>
    <mergeCell ref="I219:I221"/>
    <mergeCell ref="J219:J221"/>
    <mergeCell ref="K219:K221"/>
    <mergeCell ref="M216:M218"/>
    <mergeCell ref="N216:N218"/>
    <mergeCell ref="O216:O218"/>
    <mergeCell ref="P216:P218"/>
    <mergeCell ref="Q216:Q218"/>
    <mergeCell ref="A225:A227"/>
    <mergeCell ref="B225:B227"/>
    <mergeCell ref="C225:C227"/>
    <mergeCell ref="D225:D227"/>
    <mergeCell ref="E225:E227"/>
    <mergeCell ref="G222:G224"/>
    <mergeCell ref="H222:H224"/>
    <mergeCell ref="I222:I224"/>
    <mergeCell ref="J222:J224"/>
    <mergeCell ref="K222:K224"/>
    <mergeCell ref="L222:L224"/>
    <mergeCell ref="A222:A224"/>
    <mergeCell ref="B222:B224"/>
    <mergeCell ref="C222:C224"/>
    <mergeCell ref="D222:D224"/>
    <mergeCell ref="E222:E224"/>
    <mergeCell ref="F222:F224"/>
    <mergeCell ref="L225:L227"/>
    <mergeCell ref="M225:M227"/>
    <mergeCell ref="N225:N227"/>
    <mergeCell ref="O225:O227"/>
    <mergeCell ref="P225:P227"/>
    <mergeCell ref="Q225:Q227"/>
    <mergeCell ref="F225:F227"/>
    <mergeCell ref="G225:G227"/>
    <mergeCell ref="H225:H227"/>
    <mergeCell ref="I225:I227"/>
    <mergeCell ref="J225:J227"/>
    <mergeCell ref="K225:K227"/>
    <mergeCell ref="M222:M224"/>
    <mergeCell ref="N222:N224"/>
    <mergeCell ref="O222:O224"/>
    <mergeCell ref="P222:P224"/>
    <mergeCell ref="Q222:Q224"/>
    <mergeCell ref="A231:A233"/>
    <mergeCell ref="B231:B233"/>
    <mergeCell ref="C231:C233"/>
    <mergeCell ref="D231:D233"/>
    <mergeCell ref="E231:E233"/>
    <mergeCell ref="G228:G230"/>
    <mergeCell ref="H228:H230"/>
    <mergeCell ref="I228:I230"/>
    <mergeCell ref="J228:J230"/>
    <mergeCell ref="K228:K230"/>
    <mergeCell ref="L228:L230"/>
    <mergeCell ref="A228:A230"/>
    <mergeCell ref="B228:B230"/>
    <mergeCell ref="C228:C230"/>
    <mergeCell ref="D228:D230"/>
    <mergeCell ref="E228:E230"/>
    <mergeCell ref="F228:F230"/>
    <mergeCell ref="L231:L233"/>
    <mergeCell ref="M231:M233"/>
    <mergeCell ref="N231:N233"/>
    <mergeCell ref="O231:O233"/>
    <mergeCell ref="P231:P233"/>
    <mergeCell ref="Q231:Q233"/>
    <mergeCell ref="F231:F233"/>
    <mergeCell ref="G231:G233"/>
    <mergeCell ref="H231:H233"/>
    <mergeCell ref="I231:I233"/>
    <mergeCell ref="J231:J233"/>
    <mergeCell ref="K231:K233"/>
    <mergeCell ref="M228:M230"/>
    <mergeCell ref="N228:N230"/>
    <mergeCell ref="O228:O230"/>
    <mergeCell ref="P228:P230"/>
    <mergeCell ref="Q228:Q230"/>
    <mergeCell ref="A237:A239"/>
    <mergeCell ref="B237:B239"/>
    <mergeCell ref="C237:C239"/>
    <mergeCell ref="D237:D239"/>
    <mergeCell ref="E237:E239"/>
    <mergeCell ref="G234:G236"/>
    <mergeCell ref="H234:H236"/>
    <mergeCell ref="I234:I236"/>
    <mergeCell ref="J234:J236"/>
    <mergeCell ref="K234:K236"/>
    <mergeCell ref="L234:L236"/>
    <mergeCell ref="A234:A236"/>
    <mergeCell ref="B234:B236"/>
    <mergeCell ref="C234:C236"/>
    <mergeCell ref="D234:D236"/>
    <mergeCell ref="E234:E236"/>
    <mergeCell ref="F234:F236"/>
    <mergeCell ref="L237:L239"/>
    <mergeCell ref="M237:M239"/>
    <mergeCell ref="N237:N239"/>
    <mergeCell ref="O237:O239"/>
    <mergeCell ref="P237:P239"/>
    <mergeCell ref="Q237:Q239"/>
    <mergeCell ref="F237:F239"/>
    <mergeCell ref="G237:G239"/>
    <mergeCell ref="H237:H239"/>
    <mergeCell ref="I237:I239"/>
    <mergeCell ref="J237:J239"/>
    <mergeCell ref="K237:K239"/>
    <mergeCell ref="M234:M236"/>
    <mergeCell ref="N234:N236"/>
    <mergeCell ref="O234:O236"/>
    <mergeCell ref="P234:P236"/>
    <mergeCell ref="Q234:Q236"/>
    <mergeCell ref="A243:A245"/>
    <mergeCell ref="B243:B245"/>
    <mergeCell ref="C243:C245"/>
    <mergeCell ref="D243:D245"/>
    <mergeCell ref="E243:E245"/>
    <mergeCell ref="G240:G242"/>
    <mergeCell ref="H240:H242"/>
    <mergeCell ref="I240:I242"/>
    <mergeCell ref="J240:J242"/>
    <mergeCell ref="K240:K242"/>
    <mergeCell ref="L240:L242"/>
    <mergeCell ref="A240:A242"/>
    <mergeCell ref="B240:B242"/>
    <mergeCell ref="C240:C242"/>
    <mergeCell ref="D240:D242"/>
    <mergeCell ref="E240:E242"/>
    <mergeCell ref="F240:F242"/>
    <mergeCell ref="L243:L245"/>
    <mergeCell ref="M243:M245"/>
    <mergeCell ref="N243:N245"/>
    <mergeCell ref="O243:O245"/>
    <mergeCell ref="P243:P245"/>
    <mergeCell ref="Q243:Q245"/>
    <mergeCell ref="F243:F245"/>
    <mergeCell ref="G243:G245"/>
    <mergeCell ref="H243:H245"/>
    <mergeCell ref="I243:I245"/>
    <mergeCell ref="J243:J245"/>
    <mergeCell ref="K243:K245"/>
    <mergeCell ref="M240:M242"/>
    <mergeCell ref="N240:N242"/>
    <mergeCell ref="O240:O242"/>
    <mergeCell ref="P240:P242"/>
    <mergeCell ref="Q240:Q242"/>
    <mergeCell ref="A249:A251"/>
    <mergeCell ref="B249:B251"/>
    <mergeCell ref="C249:C251"/>
    <mergeCell ref="D249:D251"/>
    <mergeCell ref="E249:E251"/>
    <mergeCell ref="G246:G248"/>
    <mergeCell ref="H246:H248"/>
    <mergeCell ref="I246:I248"/>
    <mergeCell ref="J246:J248"/>
    <mergeCell ref="K246:K248"/>
    <mergeCell ref="L246:L248"/>
    <mergeCell ref="A246:A248"/>
    <mergeCell ref="B246:B248"/>
    <mergeCell ref="C246:C248"/>
    <mergeCell ref="D246:D248"/>
    <mergeCell ref="E246:E248"/>
    <mergeCell ref="F246:F248"/>
    <mergeCell ref="L249:L251"/>
    <mergeCell ref="M249:M251"/>
    <mergeCell ref="N249:N251"/>
    <mergeCell ref="O249:O251"/>
    <mergeCell ref="P249:P251"/>
    <mergeCell ref="Q249:Q251"/>
    <mergeCell ref="F249:F251"/>
    <mergeCell ref="G249:G251"/>
    <mergeCell ref="H249:H251"/>
    <mergeCell ref="I249:I251"/>
    <mergeCell ref="J249:J251"/>
    <mergeCell ref="K249:K251"/>
    <mergeCell ref="M246:M248"/>
    <mergeCell ref="N246:N248"/>
    <mergeCell ref="O246:O248"/>
    <mergeCell ref="P246:P248"/>
    <mergeCell ref="Q246:Q248"/>
    <mergeCell ref="A255:A257"/>
    <mergeCell ref="B255:B257"/>
    <mergeCell ref="C255:C257"/>
    <mergeCell ref="D255:D257"/>
    <mergeCell ref="E255:E257"/>
    <mergeCell ref="G252:G254"/>
    <mergeCell ref="H252:H254"/>
    <mergeCell ref="I252:I254"/>
    <mergeCell ref="J252:J254"/>
    <mergeCell ref="K252:K254"/>
    <mergeCell ref="L252:L254"/>
    <mergeCell ref="A252:A254"/>
    <mergeCell ref="B252:B254"/>
    <mergeCell ref="C252:C254"/>
    <mergeCell ref="D252:D254"/>
    <mergeCell ref="E252:E254"/>
    <mergeCell ref="F252:F254"/>
    <mergeCell ref="L255:L257"/>
    <mergeCell ref="M255:M257"/>
    <mergeCell ref="N255:N257"/>
    <mergeCell ref="O255:O257"/>
    <mergeCell ref="P255:P257"/>
    <mergeCell ref="Q255:Q257"/>
    <mergeCell ref="F255:F257"/>
    <mergeCell ref="G255:G257"/>
    <mergeCell ref="H255:H257"/>
    <mergeCell ref="I255:I257"/>
    <mergeCell ref="J255:J257"/>
    <mergeCell ref="K255:K257"/>
    <mergeCell ref="M252:M254"/>
    <mergeCell ref="N252:N254"/>
    <mergeCell ref="O252:O254"/>
    <mergeCell ref="P252:P254"/>
    <mergeCell ref="Q252:Q254"/>
    <mergeCell ref="A261:A263"/>
    <mergeCell ref="B261:B263"/>
    <mergeCell ref="C261:C263"/>
    <mergeCell ref="D261:D263"/>
    <mergeCell ref="E261:E263"/>
    <mergeCell ref="G258:G260"/>
    <mergeCell ref="H258:H260"/>
    <mergeCell ref="I258:I260"/>
    <mergeCell ref="J258:J260"/>
    <mergeCell ref="K258:K260"/>
    <mergeCell ref="L258:L260"/>
    <mergeCell ref="A258:A260"/>
    <mergeCell ref="B258:B260"/>
    <mergeCell ref="C258:C260"/>
    <mergeCell ref="D258:D260"/>
    <mergeCell ref="E258:E260"/>
    <mergeCell ref="F258:F260"/>
    <mergeCell ref="L261:L263"/>
    <mergeCell ref="M261:M263"/>
    <mergeCell ref="N261:N263"/>
    <mergeCell ref="O261:O263"/>
    <mergeCell ref="P261:P263"/>
    <mergeCell ref="Q261:Q263"/>
    <mergeCell ref="F261:F263"/>
    <mergeCell ref="G261:G263"/>
    <mergeCell ref="H261:H263"/>
    <mergeCell ref="I261:I263"/>
    <mergeCell ref="J261:J263"/>
    <mergeCell ref="K261:K263"/>
    <mergeCell ref="M258:M260"/>
    <mergeCell ref="N258:N260"/>
    <mergeCell ref="O258:O260"/>
    <mergeCell ref="P258:P260"/>
    <mergeCell ref="Q258:Q260"/>
  </mergeCells>
  <dataValidations count="2">
    <dataValidation type="whole" allowBlank="1" showInputMessage="1" showErrorMessage="1" sqref="A6 A21 A36 A51 A66 A81 A96 A111 A126 A141 A156 A171 A186 A201 A216 A231 A246 A261" xr:uid="{17176C61-3EDD-4CAF-B958-5022948F5C07}">
      <formula1>1</formula1>
      <formula2>9999</formula2>
    </dataValidation>
    <dataValidation type="decimal" operator="greaterThan" allowBlank="1" showInputMessage="1" showErrorMessage="1" errorTitle="Nedozvoljeni unos" error="Dozvoljeno unijeti broj sa dva decimalna mjesta." sqref="G6:G8 G21:G23 G36:G38 G51:G53 G66:G68 G81:G83 G96:G98 G111:G113 G126:G128 G141:G143 G156:G158 G171:G173 G186:G188 G201:G203 G216:G218 G231:G233 G246:G248 G261:G263" xr:uid="{33B555EF-EF33-44F9-9DD0-50F111FD48B0}">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zoomScale="69" zoomScaleNormal="69" workbookViewId="0">
      <selection activeCell="C9" sqref="C9"/>
    </sheetView>
  </sheetViews>
  <sheetFormatPr defaultColWidth="8.85546875" defaultRowHeight="14.25" x14ac:dyDescent="0.2"/>
  <cols>
    <col min="1" max="1" width="8.85546875" style="89"/>
    <col min="2" max="2" width="56.42578125" style="89" customWidth="1"/>
    <col min="3" max="3" width="124.140625" style="89" customWidth="1"/>
    <col min="4" max="4" width="82" style="101" customWidth="1"/>
    <col min="5" max="16384" width="8.85546875" style="89"/>
  </cols>
  <sheetData>
    <row r="2" spans="2:4" ht="18" x14ac:dyDescent="0.2">
      <c r="B2" s="90"/>
    </row>
    <row r="3" spans="2:4" ht="18" x14ac:dyDescent="0.2">
      <c r="B3" s="94" t="s">
        <v>214</v>
      </c>
      <c r="C3" s="95" t="s">
        <v>215</v>
      </c>
      <c r="D3" s="96" t="s">
        <v>205</v>
      </c>
    </row>
    <row r="4" spans="2:4" ht="97.35" customHeight="1" x14ac:dyDescent="0.2">
      <c r="B4" s="97" t="s">
        <v>190</v>
      </c>
      <c r="C4" s="92" t="s">
        <v>228</v>
      </c>
      <c r="D4" s="92" t="s">
        <v>227</v>
      </c>
    </row>
    <row r="5" spans="2:4" ht="90" customHeight="1" x14ac:dyDescent="0.2">
      <c r="B5" s="97" t="s">
        <v>191</v>
      </c>
      <c r="C5" s="92" t="s">
        <v>229</v>
      </c>
      <c r="D5" s="92" t="s">
        <v>224</v>
      </c>
    </row>
    <row r="6" spans="2:4" ht="171" x14ac:dyDescent="0.2">
      <c r="B6" s="97" t="s">
        <v>192</v>
      </c>
      <c r="C6" s="92" t="s">
        <v>225</v>
      </c>
      <c r="D6" s="92" t="s">
        <v>226</v>
      </c>
    </row>
    <row r="7" spans="2:4" ht="216.75" customHeight="1" x14ac:dyDescent="0.2">
      <c r="B7" s="97" t="s">
        <v>193</v>
      </c>
      <c r="C7" s="92" t="s">
        <v>230</v>
      </c>
      <c r="D7" s="92" t="s">
        <v>431</v>
      </c>
    </row>
    <row r="8" spans="2:4" ht="76.5" customHeight="1" x14ac:dyDescent="0.2">
      <c r="B8" s="97" t="s">
        <v>194</v>
      </c>
      <c r="C8" s="92" t="s">
        <v>234</v>
      </c>
      <c r="D8" s="92" t="s">
        <v>232</v>
      </c>
    </row>
    <row r="9" spans="2:4" ht="132" customHeight="1" x14ac:dyDescent="0.2">
      <c r="B9" s="97" t="s">
        <v>195</v>
      </c>
      <c r="C9" s="92" t="s">
        <v>233</v>
      </c>
      <c r="D9" s="92" t="s">
        <v>231</v>
      </c>
    </row>
    <row r="10" spans="2:4" ht="102.75" customHeight="1" x14ac:dyDescent="0.2">
      <c r="B10" s="97" t="s">
        <v>196</v>
      </c>
      <c r="C10" s="92" t="s">
        <v>235</v>
      </c>
      <c r="D10" s="92" t="s">
        <v>237</v>
      </c>
    </row>
    <row r="11" spans="2:4" ht="124.5" customHeight="1" x14ac:dyDescent="0.2">
      <c r="B11" s="97" t="s">
        <v>197</v>
      </c>
      <c r="C11" s="92" t="s">
        <v>236</v>
      </c>
      <c r="D11" s="92" t="s">
        <v>238</v>
      </c>
    </row>
    <row r="12" spans="2:4" ht="61.35" customHeight="1" x14ac:dyDescent="0.2">
      <c r="B12" s="97" t="s">
        <v>198</v>
      </c>
      <c r="C12" s="92" t="s">
        <v>239</v>
      </c>
      <c r="D12" s="92" t="s">
        <v>241</v>
      </c>
    </row>
    <row r="13" spans="2:4" ht="133.69999999999999" customHeight="1" x14ac:dyDescent="0.2">
      <c r="B13" s="97" t="s">
        <v>199</v>
      </c>
      <c r="C13" s="92" t="s">
        <v>240</v>
      </c>
      <c r="D13" s="92" t="s">
        <v>242</v>
      </c>
    </row>
    <row r="14" spans="2:4" ht="108" customHeight="1" x14ac:dyDescent="0.2">
      <c r="B14" s="97" t="s">
        <v>200</v>
      </c>
      <c r="C14" s="92" t="s">
        <v>243</v>
      </c>
      <c r="D14" s="92" t="s">
        <v>246</v>
      </c>
    </row>
    <row r="15" spans="2:4" ht="178.5" customHeight="1" x14ac:dyDescent="0.2">
      <c r="B15" s="97" t="s">
        <v>201</v>
      </c>
      <c r="C15" s="92" t="s">
        <v>244</v>
      </c>
      <c r="D15" s="92" t="s">
        <v>245</v>
      </c>
    </row>
    <row r="16" spans="2:4" ht="209.25" customHeight="1" x14ac:dyDescent="0.2">
      <c r="B16" s="97" t="s">
        <v>202</v>
      </c>
      <c r="C16" s="92" t="s">
        <v>247</v>
      </c>
      <c r="D16" s="92" t="s">
        <v>251</v>
      </c>
    </row>
    <row r="17" spans="2:4" ht="125.25" customHeight="1" x14ac:dyDescent="0.2">
      <c r="B17" s="97" t="s">
        <v>203</v>
      </c>
      <c r="C17" s="92" t="s">
        <v>248</v>
      </c>
      <c r="D17" s="92" t="s">
        <v>252</v>
      </c>
    </row>
    <row r="18" spans="2:4" ht="71.25" x14ac:dyDescent="0.2">
      <c r="B18" s="97" t="s">
        <v>210</v>
      </c>
      <c r="C18" s="98" t="s">
        <v>249</v>
      </c>
      <c r="D18" s="98" t="s">
        <v>250</v>
      </c>
    </row>
    <row r="19" spans="2:4" ht="15" x14ac:dyDescent="0.2">
      <c r="B19" s="91"/>
    </row>
    <row r="20" spans="2:4" ht="15" x14ac:dyDescent="0.2">
      <c r="B20" s="91"/>
    </row>
    <row r="21" spans="2:4" ht="15" x14ac:dyDescent="0.2">
      <c r="B21" s="91"/>
    </row>
    <row r="22" spans="2:4" ht="15" x14ac:dyDescent="0.2">
      <c r="B22" s="91"/>
    </row>
    <row r="23" spans="2:4" ht="15" x14ac:dyDescent="0.2">
      <c r="B23" s="91"/>
    </row>
    <row r="24" spans="2:4" ht="15" x14ac:dyDescent="0.2">
      <c r="B24" s="9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19" t="s">
        <v>127</v>
      </c>
      <c r="B1" s="220"/>
      <c r="C1" s="220"/>
      <c r="D1" s="220"/>
      <c r="E1" s="220"/>
      <c r="F1" s="220"/>
      <c r="G1" s="220"/>
      <c r="H1" s="221"/>
    </row>
    <row r="2" spans="1:8" s="2" customFormat="1" ht="24.75" customHeight="1" x14ac:dyDescent="0.2">
      <c r="A2" s="36" t="s">
        <v>128</v>
      </c>
      <c r="B2" s="218" t="s">
        <v>129</v>
      </c>
      <c r="C2" s="218"/>
      <c r="D2" s="218"/>
      <c r="E2" s="218"/>
      <c r="F2" s="218"/>
      <c r="G2" s="218"/>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13</vt:i4>
      </vt:variant>
    </vt:vector>
  </HeadingPairs>
  <TitlesOfParts>
    <vt:vector size="25" baseType="lpstr">
      <vt:lpstr>UPUTE</vt:lpstr>
      <vt:lpstr>PRIORITETNE I REFORMSKE MJERE</vt:lpstr>
      <vt:lpstr>INVESTICIJSKE MJERE</vt:lpstr>
      <vt:lpstr>OSTALE MJERE</vt:lpstr>
      <vt:lpstr>Upute za popunjavanje </vt:lpstr>
      <vt:lpstr>PRILOG 1 - Općina Zemunik Donji</vt:lpstr>
      <vt:lpstr>PRILOG 1 - sve mjere Plana ZŽ</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2021-11-25T10:52:20Z</cp:lastPrinted>
  <dcterms:created xsi:type="dcterms:W3CDTF">2010-03-25T12:47:07Z</dcterms:created>
  <dcterms:modified xsi:type="dcterms:W3CDTF">2021-11-25T16:21:28Z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