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FINANCI. IZVJEŠTAJI 2023\"/>
    </mc:Choice>
  </mc:AlternateContent>
  <xr:revisionPtr revIDLastSave="0" documentId="8_{DED74496-09DE-459C-97A8-A8CAD6E972CF}"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E301" i="9" s="1"/>
  <c r="B301" i="9" s="1"/>
  <c r="F301" i="9"/>
  <c r="H300" i="9"/>
  <c r="G300" i="9"/>
  <c r="E300" i="9" s="1"/>
  <c r="B300" i="9" s="1"/>
  <c r="F300" i="9"/>
  <c r="H299" i="9"/>
  <c r="E299" i="9" s="1"/>
  <c r="B299" i="9" s="1"/>
  <c r="G299" i="9"/>
  <c r="F299" i="9"/>
  <c r="H298" i="9"/>
  <c r="G298" i="9"/>
  <c r="F298" i="9"/>
  <c r="E298" i="9"/>
  <c r="B298" i="9" s="1"/>
  <c r="H297" i="9"/>
  <c r="G297" i="9"/>
  <c r="E297" i="9" s="1"/>
  <c r="B297" i="9" s="1"/>
  <c r="F297" i="9"/>
  <c r="H296" i="9"/>
  <c r="E296" i="9" s="1"/>
  <c r="B296" i="9" s="1"/>
  <c r="G296" i="9"/>
  <c r="F296" i="9"/>
  <c r="H295" i="9"/>
  <c r="G295" i="9"/>
  <c r="F295" i="9"/>
  <c r="E295" i="9"/>
  <c r="B295" i="9" s="1"/>
  <c r="H294" i="9"/>
  <c r="G294" i="9"/>
  <c r="E294" i="9" s="1"/>
  <c r="B294" i="9" s="1"/>
  <c r="F294" i="9"/>
  <c r="H293" i="9"/>
  <c r="G293" i="9"/>
  <c r="F293" i="9"/>
  <c r="H292" i="9"/>
  <c r="G292" i="9"/>
  <c r="F292" i="9"/>
  <c r="H291" i="9"/>
  <c r="G291" i="9"/>
  <c r="F291" i="9"/>
  <c r="E291" i="9"/>
  <c r="B291" i="9" s="1"/>
  <c r="F290" i="9"/>
  <c r="F289" i="9"/>
  <c r="H288" i="9"/>
  <c r="G288" i="9"/>
  <c r="F288" i="9"/>
  <c r="H287" i="9"/>
  <c r="G287" i="9"/>
  <c r="E287" i="9" s="1"/>
  <c r="B287" i="9" s="1"/>
  <c r="F287" i="9"/>
  <c r="H286" i="9"/>
  <c r="G286" i="9"/>
  <c r="E286" i="9" s="1"/>
  <c r="F286" i="9"/>
  <c r="H285" i="9"/>
  <c r="G285" i="9"/>
  <c r="E285" i="9" s="1"/>
  <c r="B285" i="9" s="1"/>
  <c r="F285" i="9"/>
  <c r="F284" i="9"/>
  <c r="H283" i="9"/>
  <c r="G283" i="9"/>
  <c r="F283" i="9"/>
  <c r="H282" i="9"/>
  <c r="G282" i="9"/>
  <c r="F282" i="9"/>
  <c r="E282" i="9"/>
  <c r="B282" i="9" s="1"/>
  <c r="H281" i="9"/>
  <c r="G281" i="9"/>
  <c r="F281" i="9"/>
  <c r="E281" i="9"/>
  <c r="B281" i="9" s="1"/>
  <c r="F280" i="9"/>
  <c r="F279" i="9"/>
  <c r="F278" i="9"/>
  <c r="F277" i="9"/>
  <c r="F276" i="9"/>
  <c r="L275" i="9"/>
  <c r="H275" i="9"/>
  <c r="F275" i="9"/>
  <c r="F274" i="9"/>
  <c r="I273" i="9"/>
  <c r="H273" i="9"/>
  <c r="F273" i="9"/>
  <c r="E273" i="9"/>
  <c r="B273" i="9" s="1"/>
  <c r="E272" i="9"/>
  <c r="M271" i="9"/>
  <c r="L271" i="9"/>
  <c r="F271" i="9" s="1"/>
  <c r="E271" i="9"/>
  <c r="M270" i="9"/>
  <c r="L270" i="9"/>
  <c r="E270" i="9"/>
  <c r="M269" i="9"/>
  <c r="L269" i="9"/>
  <c r="E269" i="9"/>
  <c r="M268" i="9"/>
  <c r="F268" i="9" s="1"/>
  <c r="L268" i="9"/>
  <c r="E268" i="9"/>
  <c r="B268" i="9" s="1"/>
  <c r="M267" i="9"/>
  <c r="L267" i="9"/>
  <c r="F267" i="9"/>
  <c r="E267" i="9"/>
  <c r="M266" i="9"/>
  <c r="L266" i="9"/>
  <c r="F266" i="9"/>
  <c r="B266" i="9" s="1"/>
  <c r="E266" i="9"/>
  <c r="M265" i="9"/>
  <c r="L265" i="9"/>
  <c r="F265" i="9" s="1"/>
  <c r="E265" i="9"/>
  <c r="M264" i="9"/>
  <c r="L264" i="9"/>
  <c r="F264" i="9"/>
  <c r="B264" i="9" s="1"/>
  <c r="E264" i="9"/>
  <c r="M263" i="9"/>
  <c r="L263" i="9"/>
  <c r="F263" i="9" s="1"/>
  <c r="E263" i="9"/>
  <c r="M262" i="9"/>
  <c r="L262" i="9"/>
  <c r="F262" i="9" s="1"/>
  <c r="E262" i="9"/>
  <c r="B262" i="9"/>
  <c r="M261" i="9"/>
  <c r="L261" i="9"/>
  <c r="E261" i="9"/>
  <c r="M260" i="9"/>
  <c r="F260" i="9" s="1"/>
  <c r="L260" i="9"/>
  <c r="E260" i="9"/>
  <c r="B260" i="9" s="1"/>
  <c r="M259" i="9"/>
  <c r="L259" i="9"/>
  <c r="F259" i="9"/>
  <c r="E259" i="9"/>
  <c r="M258" i="9"/>
  <c r="L258" i="9"/>
  <c r="F258" i="9"/>
  <c r="B258" i="9" s="1"/>
  <c r="E258" i="9"/>
  <c r="M257" i="9"/>
  <c r="L257" i="9"/>
  <c r="F257" i="9" s="1"/>
  <c r="E257" i="9"/>
  <c r="B257" i="9" s="1"/>
  <c r="M256" i="9"/>
  <c r="L256" i="9"/>
  <c r="F256" i="9"/>
  <c r="B256" i="9" s="1"/>
  <c r="E256" i="9"/>
  <c r="M255" i="9"/>
  <c r="L255" i="9"/>
  <c r="F255" i="9" s="1"/>
  <c r="E255" i="9"/>
  <c r="M254" i="9"/>
  <c r="L254" i="9"/>
  <c r="F254" i="9" s="1"/>
  <c r="B254" i="9" s="1"/>
  <c r="E254" i="9"/>
  <c r="M253" i="9"/>
  <c r="L253" i="9"/>
  <c r="E253" i="9"/>
  <c r="M252" i="9"/>
  <c r="F252" i="9" s="1"/>
  <c r="L252" i="9"/>
  <c r="E252" i="9"/>
  <c r="M251" i="9"/>
  <c r="L251" i="9"/>
  <c r="F251" i="9"/>
  <c r="E251" i="9"/>
  <c r="M250" i="9"/>
  <c r="L250" i="9"/>
  <c r="F250" i="9"/>
  <c r="B250" i="9" s="1"/>
  <c r="E250" i="9"/>
  <c r="M249" i="9"/>
  <c r="L249" i="9"/>
  <c r="F249" i="9" s="1"/>
  <c r="E249" i="9"/>
  <c r="B249" i="9" s="1"/>
  <c r="M248" i="9"/>
  <c r="L248" i="9"/>
  <c r="F248" i="9"/>
  <c r="B248" i="9" s="1"/>
  <c r="E248" i="9"/>
  <c r="M247" i="9"/>
  <c r="L247" i="9"/>
  <c r="F247" i="9" s="1"/>
  <c r="E247" i="9"/>
  <c r="M246" i="9"/>
  <c r="L246" i="9"/>
  <c r="E246" i="9"/>
  <c r="M245" i="9"/>
  <c r="L245" i="9"/>
  <c r="E245" i="9"/>
  <c r="M244" i="9"/>
  <c r="F244" i="9" s="1"/>
  <c r="L244" i="9"/>
  <c r="E244" i="9"/>
  <c r="M243" i="9"/>
  <c r="L243" i="9"/>
  <c r="F243" i="9"/>
  <c r="E243" i="9"/>
  <c r="M242" i="9"/>
  <c r="L242" i="9"/>
  <c r="F242" i="9"/>
  <c r="B242" i="9" s="1"/>
  <c r="E242" i="9"/>
  <c r="M241" i="9"/>
  <c r="L241" i="9"/>
  <c r="F241" i="9" s="1"/>
  <c r="E241" i="9"/>
  <c r="M240" i="9"/>
  <c r="L240" i="9"/>
  <c r="F240" i="9"/>
  <c r="B240" i="9" s="1"/>
  <c r="E240" i="9"/>
  <c r="M239" i="9"/>
  <c r="L239" i="9"/>
  <c r="F239" i="9" s="1"/>
  <c r="E239" i="9"/>
  <c r="M238" i="9"/>
  <c r="L238" i="9"/>
  <c r="E238" i="9"/>
  <c r="M237" i="9"/>
  <c r="L237" i="9"/>
  <c r="E237" i="9"/>
  <c r="M236" i="9"/>
  <c r="F236" i="9" s="1"/>
  <c r="L236" i="9"/>
  <c r="E236" i="9"/>
  <c r="B236" i="9" s="1"/>
  <c r="M235" i="9"/>
  <c r="L235" i="9"/>
  <c r="F235" i="9"/>
  <c r="E235" i="9"/>
  <c r="M234" i="9"/>
  <c r="L234" i="9"/>
  <c r="F234" i="9"/>
  <c r="B234" i="9" s="1"/>
  <c r="E234" i="9"/>
  <c r="M233" i="9"/>
  <c r="L233" i="9"/>
  <c r="F233" i="9" s="1"/>
  <c r="E233" i="9"/>
  <c r="M232" i="9"/>
  <c r="L232" i="9"/>
  <c r="F232" i="9"/>
  <c r="B232" i="9" s="1"/>
  <c r="E232" i="9"/>
  <c r="M231" i="9"/>
  <c r="L231" i="9"/>
  <c r="F231" i="9" s="1"/>
  <c r="E231" i="9"/>
  <c r="M230" i="9"/>
  <c r="L230" i="9"/>
  <c r="F230" i="9" s="1"/>
  <c r="E230" i="9"/>
  <c r="B230" i="9"/>
  <c r="M229" i="9"/>
  <c r="L229" i="9"/>
  <c r="E229" i="9"/>
  <c r="M228" i="9"/>
  <c r="F228" i="9" s="1"/>
  <c r="L228" i="9"/>
  <c r="E228" i="9"/>
  <c r="B228" i="9" s="1"/>
  <c r="M227" i="9"/>
  <c r="L227" i="9"/>
  <c r="F227" i="9"/>
  <c r="E227" i="9"/>
  <c r="M226" i="9"/>
  <c r="L226" i="9"/>
  <c r="F226" i="9"/>
  <c r="B226" i="9" s="1"/>
  <c r="E226" i="9"/>
  <c r="M225" i="9"/>
  <c r="L225" i="9"/>
  <c r="F225" i="9" s="1"/>
  <c r="E225" i="9"/>
  <c r="B225" i="9" s="1"/>
  <c r="M224" i="9"/>
  <c r="L224" i="9"/>
  <c r="F224" i="9"/>
  <c r="B224" i="9" s="1"/>
  <c r="E224" i="9"/>
  <c r="M223" i="9"/>
  <c r="L223" i="9"/>
  <c r="F223" i="9" s="1"/>
  <c r="E223" i="9"/>
  <c r="M222" i="9"/>
  <c r="L222" i="9"/>
  <c r="F222" i="9" s="1"/>
  <c r="B222" i="9" s="1"/>
  <c r="E222" i="9"/>
  <c r="M221" i="9"/>
  <c r="L221" i="9"/>
  <c r="E221" i="9"/>
  <c r="M220" i="9"/>
  <c r="F220" i="9" s="1"/>
  <c r="L220" i="9"/>
  <c r="E220" i="9"/>
  <c r="M219" i="9"/>
  <c r="L219" i="9"/>
  <c r="F219" i="9"/>
  <c r="E219" i="9"/>
  <c r="M218" i="9"/>
  <c r="L218" i="9"/>
  <c r="F218" i="9"/>
  <c r="B218" i="9" s="1"/>
  <c r="E218" i="9"/>
  <c r="M217" i="9"/>
  <c r="L217" i="9"/>
  <c r="F217" i="9" s="1"/>
  <c r="E217" i="9"/>
  <c r="M216" i="9"/>
  <c r="L216" i="9"/>
  <c r="F216" i="9"/>
  <c r="B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F131" i="9"/>
  <c r="H130" i="9"/>
  <c r="E130" i="9" s="1"/>
  <c r="B130" i="9" s="1"/>
  <c r="G130" i="9"/>
  <c r="F130" i="9"/>
  <c r="H129" i="9"/>
  <c r="G129" i="9"/>
  <c r="F129" i="9"/>
  <c r="E129" i="9"/>
  <c r="B129" i="9" s="1"/>
  <c r="H128" i="9"/>
  <c r="G128" i="9"/>
  <c r="E128" i="9" s="1"/>
  <c r="B128" i="9" s="1"/>
  <c r="F128" i="9"/>
  <c r="H127" i="9"/>
  <c r="G127" i="9"/>
  <c r="F127" i="9"/>
  <c r="H126" i="9"/>
  <c r="E126" i="9" s="1"/>
  <c r="B126" i="9" s="1"/>
  <c r="G126" i="9"/>
  <c r="F126" i="9"/>
  <c r="H125" i="9"/>
  <c r="G125" i="9"/>
  <c r="F125" i="9"/>
  <c r="E125" i="9"/>
  <c r="B125" i="9" s="1"/>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B47" i="9" s="1"/>
  <c r="G47" i="9"/>
  <c r="F47" i="9"/>
  <c r="H46" i="9"/>
  <c r="G46" i="9"/>
  <c r="E46" i="9" s="1"/>
  <c r="F46" i="9"/>
  <c r="B46" i="9"/>
  <c r="H45" i="9"/>
  <c r="G45" i="9"/>
  <c r="F45" i="9"/>
  <c r="E45" i="9"/>
  <c r="B45" i="9" s="1"/>
  <c r="H44" i="9"/>
  <c r="G44" i="9"/>
  <c r="F44" i="9"/>
  <c r="E44" i="9"/>
  <c r="H43" i="9"/>
  <c r="G43" i="9"/>
  <c r="E43" i="9" s="1"/>
  <c r="B43" i="9" s="1"/>
  <c r="F43" i="9"/>
  <c r="H42" i="9"/>
  <c r="G42" i="9"/>
  <c r="F42" i="9"/>
  <c r="H41" i="9"/>
  <c r="G41" i="9"/>
  <c r="F41" i="9"/>
  <c r="E41" i="9"/>
  <c r="B41" i="9" s="1"/>
  <c r="H40" i="9"/>
  <c r="G40" i="9"/>
  <c r="E40" i="9" s="1"/>
  <c r="B40" i="9" s="1"/>
  <c r="F40" i="9"/>
  <c r="H39" i="9"/>
  <c r="G39" i="9"/>
  <c r="E39" i="9" s="1"/>
  <c r="B39" i="9" s="1"/>
  <c r="F39" i="9"/>
  <c r="H38" i="9"/>
  <c r="G38" i="9"/>
  <c r="E38" i="9" s="1"/>
  <c r="B38" i="9" s="1"/>
  <c r="F38" i="9"/>
  <c r="H37" i="9"/>
  <c r="G37" i="9"/>
  <c r="F37" i="9"/>
  <c r="E37" i="9"/>
  <c r="B37" i="9" s="1"/>
  <c r="H36" i="9"/>
  <c r="G36" i="9"/>
  <c r="F36" i="9"/>
  <c r="E36" i="9"/>
  <c r="H35" i="9"/>
  <c r="G35" i="9"/>
  <c r="E35" i="9" s="1"/>
  <c r="B35" i="9" s="1"/>
  <c r="F35" i="9"/>
  <c r="H34" i="9"/>
  <c r="E34" i="9" s="1"/>
  <c r="G34" i="9"/>
  <c r="F34" i="9"/>
  <c r="B34" i="9"/>
  <c r="H33" i="9"/>
  <c r="G33" i="9"/>
  <c r="F33" i="9"/>
  <c r="E33" i="9"/>
  <c r="B33" i="9" s="1"/>
  <c r="H32" i="9"/>
  <c r="G32" i="9"/>
  <c r="F32" i="9"/>
  <c r="E32" i="9"/>
  <c r="H31" i="9"/>
  <c r="G31" i="9"/>
  <c r="E31" i="9" s="1"/>
  <c r="B31" i="9" s="1"/>
  <c r="F31" i="9"/>
  <c r="H30" i="9"/>
  <c r="G30" i="9"/>
  <c r="F30" i="9"/>
  <c r="H29" i="9"/>
  <c r="G29" i="9"/>
  <c r="F29" i="9"/>
  <c r="E29" i="9"/>
  <c r="B29" i="9" s="1"/>
  <c r="H28" i="9"/>
  <c r="E28" i="9" s="1"/>
  <c r="B28" i="9" s="1"/>
  <c r="G28" i="9"/>
  <c r="F28" i="9"/>
  <c r="H27" i="9"/>
  <c r="G27" i="9"/>
  <c r="E27" i="9" s="1"/>
  <c r="B27" i="9" s="1"/>
  <c r="F27" i="9"/>
  <c r="H26" i="9"/>
  <c r="G26" i="9"/>
  <c r="E26" i="9" s="1"/>
  <c r="B26" i="9" s="1"/>
  <c r="F26" i="9"/>
  <c r="H25" i="9"/>
  <c r="G25" i="9"/>
  <c r="F25" i="9"/>
  <c r="E25" i="9"/>
  <c r="B25" i="9" s="1"/>
  <c r="H24" i="9"/>
  <c r="E24" i="9" s="1"/>
  <c r="G24" i="9"/>
  <c r="F24" i="9"/>
  <c r="H23" i="9"/>
  <c r="G23" i="9"/>
  <c r="E23" i="9" s="1"/>
  <c r="F23" i="9"/>
  <c r="B23" i="9"/>
  <c r="H22" i="9"/>
  <c r="G22" i="9"/>
  <c r="F22" i="9"/>
  <c r="E22" i="9"/>
  <c r="B22" i="9" s="1"/>
  <c r="F21" i="9"/>
  <c r="F4" i="9"/>
  <c r="O3" i="9"/>
  <c r="G275" i="9" s="1"/>
  <c r="E275" i="9" s="1"/>
  <c r="B275" i="9" s="1"/>
  <c r="I3" i="9"/>
  <c r="H3" i="9"/>
  <c r="G3" i="9"/>
  <c r="D101" i="8"/>
  <c r="C1576" i="1" s="1"/>
  <c r="D95" i="8"/>
  <c r="D90" i="8"/>
  <c r="D85" i="8"/>
  <c r="C1560" i="1" s="1"/>
  <c r="H1560" i="1" s="1"/>
  <c r="D80" i="8"/>
  <c r="D75" i="8"/>
  <c r="D70" i="8"/>
  <c r="D65" i="8"/>
  <c r="C1540" i="1" s="1"/>
  <c r="D60" i="8"/>
  <c r="D55" i="8"/>
  <c r="D50" i="8"/>
  <c r="D49" i="8"/>
  <c r="C1524" i="1" s="1"/>
  <c r="D44" i="8"/>
  <c r="D36" i="8"/>
  <c r="D26" i="8"/>
  <c r="D24" i="8" s="1"/>
  <c r="C1499" i="1" s="1"/>
  <c r="D18" i="8"/>
  <c r="D8" i="8"/>
  <c r="D6" i="8"/>
  <c r="E44" i="7"/>
  <c r="D44" i="7"/>
  <c r="E39" i="7"/>
  <c r="E38" i="7" s="1"/>
  <c r="D39" i="7"/>
  <c r="D38" i="7" s="1"/>
  <c r="H31" i="3" s="1"/>
  <c r="E30" i="7"/>
  <c r="D30" i="7"/>
  <c r="E23" i="7"/>
  <c r="E22" i="7" s="1"/>
  <c r="I30" i="3" s="1"/>
  <c r="D23" i="7"/>
  <c r="D22" i="7"/>
  <c r="H30" i="3" s="1"/>
  <c r="E14" i="7"/>
  <c r="D1445" i="1" s="1"/>
  <c r="J1445" i="1"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F118" i="6" s="1"/>
  <c r="D118" i="6"/>
  <c r="F117" i="6"/>
  <c r="F116" i="6"/>
  <c r="F115" i="6"/>
  <c r="E115" i="6"/>
  <c r="D115" i="6"/>
  <c r="D114" i="6" s="1"/>
  <c r="H27" i="3" s="1"/>
  <c r="E114" i="6"/>
  <c r="I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D246" i="5"/>
  <c r="E245" i="5"/>
  <c r="E237" i="5" s="1"/>
  <c r="I23" i="3" s="1"/>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F135" i="5"/>
  <c r="E135" i="5"/>
  <c r="D135" i="5"/>
  <c r="D134" i="5" s="1"/>
  <c r="E134" i="5"/>
  <c r="F134" i="5" s="1"/>
  <c r="F133" i="5"/>
  <c r="F132" i="5"/>
  <c r="F131" i="5"/>
  <c r="F130" i="5"/>
  <c r="F129" i="5"/>
  <c r="F128" i="5"/>
  <c r="F127" i="5"/>
  <c r="E126" i="5"/>
  <c r="E118" i="5" s="1"/>
  <c r="D1096"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F87" i="5" s="1"/>
  <c r="D87" i="5"/>
  <c r="F86" i="5"/>
  <c r="F85" i="5"/>
  <c r="F84" i="5"/>
  <c r="F83" i="5"/>
  <c r="F82" i="5"/>
  <c r="F81" i="5"/>
  <c r="F80" i="5"/>
  <c r="E79" i="5"/>
  <c r="D79" i="5"/>
  <c r="E78" i="5"/>
  <c r="F77" i="5"/>
  <c r="F76" i="5"/>
  <c r="F75" i="5"/>
  <c r="F74" i="5"/>
  <c r="F73" i="5"/>
  <c r="F72" i="5"/>
  <c r="F71" i="5"/>
  <c r="E70" i="5"/>
  <c r="E69" i="5" s="1"/>
  <c r="D70" i="5"/>
  <c r="F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D466" i="4"/>
  <c r="F465" i="4"/>
  <c r="F464" i="4"/>
  <c r="E463" i="4"/>
  <c r="D463" i="4"/>
  <c r="F463" i="4" s="1"/>
  <c r="F462" i="4"/>
  <c r="F461" i="4"/>
  <c r="E460" i="4"/>
  <c r="E459" i="4"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F417" i="4"/>
  <c r="E417" i="4"/>
  <c r="E644" i="4" s="1"/>
  <c r="D638" i="1" s="1"/>
  <c r="D417" i="4"/>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F352" i="4"/>
  <c r="E352" i="4"/>
  <c r="D352" i="4"/>
  <c r="E351" i="4"/>
  <c r="E350" i="4" s="1"/>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4" i="4"/>
  <c r="F264" i="4" s="1"/>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D163" i="4"/>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E140" i="4"/>
  <c r="D140" i="4"/>
  <c r="D139" i="4"/>
  <c r="F138" i="4"/>
  <c r="F137" i="4"/>
  <c r="F136" i="4"/>
  <c r="F135" i="4"/>
  <c r="E134" i="4"/>
  <c r="E133" i="4" s="1"/>
  <c r="D129" i="1" s="1"/>
  <c r="D134" i="4"/>
  <c r="F134" i="4" s="1"/>
  <c r="D133" i="4"/>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0" i="4"/>
  <c r="F69" i="4"/>
  <c r="E68" i="4"/>
  <c r="F68" i="4" s="1"/>
  <c r="D68" i="4"/>
  <c r="F67" i="4"/>
  <c r="F66" i="4"/>
  <c r="F65" i="4"/>
  <c r="E65" i="4"/>
  <c r="D65" i="4"/>
  <c r="F64" i="4"/>
  <c r="F63" i="4"/>
  <c r="E62" i="4"/>
  <c r="D62" i="4"/>
  <c r="F62" i="4" s="1"/>
  <c r="F61" i="4"/>
  <c r="F60" i="4"/>
  <c r="E59" i="4"/>
  <c r="D59" i="4"/>
  <c r="F59" i="4" s="1"/>
  <c r="F58" i="4"/>
  <c r="F57" i="4"/>
  <c r="F56" i="4"/>
  <c r="F55" i="4"/>
  <c r="E54" i="4"/>
  <c r="E50" i="4" s="1"/>
  <c r="D54" i="4"/>
  <c r="F54" i="4" s="1"/>
  <c r="F53" i="4"/>
  <c r="F52" i="4"/>
  <c r="F51" i="4"/>
  <c r="E51" i="4"/>
  <c r="D51" i="4"/>
  <c r="F49" i="4"/>
  <c r="F48" i="4"/>
  <c r="F47" i="4"/>
  <c r="F46" i="4"/>
  <c r="E45" i="4"/>
  <c r="D45" i="4"/>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I20" i="3"/>
  <c r="G20" i="3"/>
  <c r="B20" i="3"/>
  <c r="G19" i="3"/>
  <c r="B19" i="3"/>
  <c r="G18" i="3"/>
  <c r="B18" i="3"/>
  <c r="G17" i="3"/>
  <c r="B17" i="3"/>
  <c r="G16" i="3"/>
  <c r="B16" i="3"/>
  <c r="H10" i="3" a="1"/>
  <c r="H10" i="3" s="1"/>
  <c r="L3" i="9" s="1"/>
  <c r="H1580" i="1"/>
  <c r="G1580" i="1"/>
  <c r="C1580" i="1"/>
  <c r="G1579" i="1"/>
  <c r="C1579" i="1"/>
  <c r="H1579" i="1" s="1"/>
  <c r="G1578" i="1"/>
  <c r="C1578" i="1"/>
  <c r="H1578" i="1" s="1"/>
  <c r="H1577" i="1"/>
  <c r="C1577" i="1"/>
  <c r="G1577" i="1" s="1"/>
  <c r="H1576" i="1"/>
  <c r="G1576" i="1"/>
  <c r="H1575" i="1"/>
  <c r="G1575" i="1"/>
  <c r="C1575" i="1"/>
  <c r="C1574" i="1"/>
  <c r="H1573" i="1"/>
  <c r="C1573" i="1"/>
  <c r="G1573" i="1" s="1"/>
  <c r="H1572" i="1"/>
  <c r="G1572" i="1"/>
  <c r="C1572" i="1"/>
  <c r="H1571" i="1"/>
  <c r="C1571" i="1"/>
  <c r="G1571" i="1" s="1"/>
  <c r="C1570" i="1"/>
  <c r="C1569" i="1"/>
  <c r="H1568" i="1"/>
  <c r="G1568" i="1"/>
  <c r="C1568" i="1"/>
  <c r="C1567" i="1"/>
  <c r="H1567" i="1" s="1"/>
  <c r="C1566" i="1"/>
  <c r="H1565" i="1"/>
  <c r="C1565" i="1"/>
  <c r="G1565" i="1" s="1"/>
  <c r="H1564" i="1"/>
  <c r="G1564" i="1"/>
  <c r="C1564" i="1"/>
  <c r="C1563" i="1"/>
  <c r="G1563" i="1" s="1"/>
  <c r="G1562" i="1"/>
  <c r="C1562" i="1"/>
  <c r="H1562" i="1" s="1"/>
  <c r="C1561" i="1"/>
  <c r="G1559" i="1"/>
  <c r="C1559" i="1"/>
  <c r="H1559" i="1" s="1"/>
  <c r="G1558" i="1"/>
  <c r="C1558" i="1"/>
  <c r="H1558" i="1" s="1"/>
  <c r="C1557" i="1"/>
  <c r="G1557" i="1" s="1"/>
  <c r="H1556" i="1"/>
  <c r="G1556" i="1"/>
  <c r="C1556" i="1"/>
  <c r="H1555" i="1"/>
  <c r="G1555" i="1"/>
  <c r="C1555"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C1543" i="1"/>
  <c r="G1542" i="1"/>
  <c r="C1542" i="1"/>
  <c r="H1542" i="1" s="1"/>
  <c r="C1541" i="1"/>
  <c r="C1539" i="1"/>
  <c r="C1538" i="1"/>
  <c r="C1537" i="1"/>
  <c r="G1537" i="1" s="1"/>
  <c r="H1536" i="1"/>
  <c r="G1536" i="1"/>
  <c r="C1536" i="1"/>
  <c r="C1535" i="1"/>
  <c r="G1534" i="1"/>
  <c r="C1534" i="1"/>
  <c r="H1534" i="1" s="1"/>
  <c r="C1533" i="1"/>
  <c r="C1532" i="1"/>
  <c r="G1532" i="1" s="1"/>
  <c r="H1531" i="1"/>
  <c r="G1531" i="1"/>
  <c r="C1531" i="1"/>
  <c r="C1530" i="1"/>
  <c r="C1529" i="1"/>
  <c r="H1529" i="1" s="1"/>
  <c r="C1528" i="1"/>
  <c r="H1527" i="1"/>
  <c r="G1527" i="1"/>
  <c r="C1527" i="1"/>
  <c r="H1526" i="1"/>
  <c r="C1526" i="1"/>
  <c r="G1526" i="1" s="1"/>
  <c r="C1525" i="1"/>
  <c r="H1523" i="1"/>
  <c r="G1523" i="1"/>
  <c r="C1523" i="1"/>
  <c r="C1522" i="1"/>
  <c r="C1521" i="1"/>
  <c r="H1521" i="1" s="1"/>
  <c r="C1520" i="1"/>
  <c r="H1519" i="1"/>
  <c r="G1519" i="1"/>
  <c r="C1519" i="1"/>
  <c r="H1516" i="1"/>
  <c r="C1516" i="1"/>
  <c r="G1516" i="1" s="1"/>
  <c r="H1515" i="1"/>
  <c r="G1515" i="1"/>
  <c r="C1515" i="1"/>
  <c r="C1514" i="1"/>
  <c r="C1513" i="1"/>
  <c r="H1513" i="1" s="1"/>
  <c r="C1512" i="1"/>
  <c r="H1511" i="1"/>
  <c r="G1511" i="1"/>
  <c r="C1511" i="1"/>
  <c r="H1510" i="1"/>
  <c r="C1510" i="1"/>
  <c r="G1510" i="1" s="1"/>
  <c r="C1509" i="1"/>
  <c r="H1508" i="1"/>
  <c r="C1508" i="1"/>
  <c r="G1508" i="1" s="1"/>
  <c r="H1507" i="1"/>
  <c r="G1507" i="1"/>
  <c r="C1507" i="1"/>
  <c r="C1506" i="1"/>
  <c r="C1505" i="1"/>
  <c r="H1505" i="1" s="1"/>
  <c r="C1504" i="1"/>
  <c r="H1503" i="1"/>
  <c r="G1503" i="1"/>
  <c r="C1503" i="1"/>
  <c r="H1502" i="1"/>
  <c r="C1502" i="1"/>
  <c r="G1502" i="1" s="1"/>
  <c r="C1501" i="1"/>
  <c r="C1500" i="1"/>
  <c r="G1500" i="1" s="1"/>
  <c r="H1499" i="1"/>
  <c r="G1499" i="1"/>
  <c r="C1498" i="1"/>
  <c r="H1498" i="1" s="1"/>
  <c r="G1497" i="1"/>
  <c r="C1497" i="1"/>
  <c r="H1497" i="1" s="1"/>
  <c r="C1496" i="1"/>
  <c r="G1496" i="1" s="1"/>
  <c r="H1495" i="1"/>
  <c r="G1495" i="1"/>
  <c r="C1495" i="1"/>
  <c r="H1494" i="1"/>
  <c r="G1494" i="1"/>
  <c r="C1494" i="1"/>
  <c r="C1493" i="1"/>
  <c r="H1493" i="1" s="1"/>
  <c r="H1492" i="1"/>
  <c r="C1492" i="1"/>
  <c r="G1492" i="1" s="1"/>
  <c r="H1491" i="1"/>
  <c r="G1491" i="1"/>
  <c r="C1491" i="1"/>
  <c r="C1490" i="1"/>
  <c r="H1490" i="1" s="1"/>
  <c r="G1489" i="1"/>
  <c r="C1489" i="1"/>
  <c r="H1489" i="1" s="1"/>
  <c r="C1488" i="1"/>
  <c r="G1488" i="1" s="1"/>
  <c r="H1487" i="1"/>
  <c r="G1487" i="1"/>
  <c r="C1487" i="1"/>
  <c r="H1486" i="1"/>
  <c r="G1486" i="1"/>
  <c r="C1486" i="1"/>
  <c r="C1485" i="1"/>
  <c r="H1485" i="1" s="1"/>
  <c r="H1484" i="1"/>
  <c r="C1484" i="1"/>
  <c r="G1484" i="1" s="1"/>
  <c r="H1483" i="1"/>
  <c r="G1483" i="1"/>
  <c r="C1483" i="1"/>
  <c r="C1482" i="1"/>
  <c r="H1482" i="1" s="1"/>
  <c r="G1481" i="1"/>
  <c r="C1481" i="1"/>
  <c r="H1481" i="1" s="1"/>
  <c r="C1480" i="1"/>
  <c r="D1479" i="1"/>
  <c r="C1479" i="1"/>
  <c r="J1479" i="1" s="1"/>
  <c r="G1478" i="1"/>
  <c r="D1478" i="1"/>
  <c r="C1478" i="1"/>
  <c r="J1478" i="1" s="1"/>
  <c r="G1477" i="1"/>
  <c r="D1477" i="1"/>
  <c r="C1477" i="1"/>
  <c r="H1476" i="1"/>
  <c r="D1476" i="1"/>
  <c r="C1476" i="1"/>
  <c r="J1476" i="1" s="1"/>
  <c r="H1475" i="1"/>
  <c r="D1475" i="1"/>
  <c r="C1475" i="1"/>
  <c r="G1475" i="1" s="1"/>
  <c r="D1474" i="1"/>
  <c r="C1474" i="1"/>
  <c r="G1473" i="1"/>
  <c r="D1473" i="1"/>
  <c r="C1473" i="1"/>
  <c r="J1473" i="1" s="1"/>
  <c r="G1472" i="1"/>
  <c r="D1472" i="1"/>
  <c r="C1472" i="1"/>
  <c r="H1471" i="1"/>
  <c r="D1471" i="1"/>
  <c r="C1471" i="1"/>
  <c r="J1471" i="1" s="1"/>
  <c r="H1470" i="1"/>
  <c r="D1470" i="1"/>
  <c r="C1470" i="1"/>
  <c r="G1470" i="1" s="1"/>
  <c r="C1469" i="1"/>
  <c r="D1468" i="1"/>
  <c r="C1468" i="1"/>
  <c r="H1468" i="1" s="1"/>
  <c r="D1467" i="1"/>
  <c r="C1467" i="1"/>
  <c r="D1466" i="1"/>
  <c r="G1466" i="1" s="1"/>
  <c r="C1466" i="1"/>
  <c r="H1465" i="1"/>
  <c r="G1465" i="1"/>
  <c r="I1465" i="1" s="1"/>
  <c r="D1465" i="1"/>
  <c r="C1465" i="1"/>
  <c r="J1465" i="1" s="1"/>
  <c r="D1464" i="1"/>
  <c r="C1464" i="1"/>
  <c r="H1464" i="1" s="1"/>
  <c r="D1463" i="1"/>
  <c r="C1463" i="1"/>
  <c r="D1462" i="1"/>
  <c r="G1462" i="1" s="1"/>
  <c r="C1462" i="1"/>
  <c r="D1461" i="1"/>
  <c r="C1461" i="1"/>
  <c r="G1460" i="1"/>
  <c r="D1460" i="1"/>
  <c r="C1460" i="1"/>
  <c r="J1460" i="1" s="1"/>
  <c r="G1459" i="1"/>
  <c r="D1459" i="1"/>
  <c r="C1459" i="1"/>
  <c r="H1458" i="1"/>
  <c r="D1458" i="1"/>
  <c r="C1458" i="1"/>
  <c r="J1458" i="1" s="1"/>
  <c r="D1457" i="1"/>
  <c r="C1457" i="1"/>
  <c r="H1456" i="1"/>
  <c r="G1456" i="1"/>
  <c r="I1456" i="1" s="1"/>
  <c r="D1456" i="1"/>
  <c r="C1456" i="1"/>
  <c r="J1456" i="1" s="1"/>
  <c r="G1455" i="1"/>
  <c r="I1455" i="1" s="1"/>
  <c r="D1455" i="1"/>
  <c r="C1455" i="1"/>
  <c r="H1455" i="1" s="1"/>
  <c r="D1454" i="1"/>
  <c r="G1454" i="1" s="1"/>
  <c r="C1454" i="1"/>
  <c r="D1453" i="1"/>
  <c r="C1453" i="1"/>
  <c r="H1452" i="1"/>
  <c r="G1452" i="1"/>
  <c r="I1452" i="1" s="1"/>
  <c r="D1452" i="1"/>
  <c r="C1452" i="1"/>
  <c r="J1452" i="1" s="1"/>
  <c r="G1451" i="1"/>
  <c r="I1451" i="1" s="1"/>
  <c r="D1451" i="1"/>
  <c r="C1451" i="1"/>
  <c r="H1451" i="1" s="1"/>
  <c r="H1450" i="1"/>
  <c r="D1450" i="1"/>
  <c r="C1450" i="1"/>
  <c r="J1450" i="1" s="1"/>
  <c r="D1449" i="1"/>
  <c r="C1449" i="1"/>
  <c r="H1448" i="1"/>
  <c r="G1448" i="1"/>
  <c r="I1448" i="1" s="1"/>
  <c r="D1448" i="1"/>
  <c r="C1448" i="1"/>
  <c r="J1448" i="1" s="1"/>
  <c r="G1447" i="1"/>
  <c r="I1447" i="1" s="1"/>
  <c r="D1447" i="1"/>
  <c r="C1447" i="1"/>
  <c r="H1447" i="1" s="1"/>
  <c r="H1446" i="1"/>
  <c r="D1446" i="1"/>
  <c r="C1446" i="1"/>
  <c r="J1446" i="1" s="1"/>
  <c r="C1445" i="1"/>
  <c r="J1444" i="1"/>
  <c r="D1444" i="1"/>
  <c r="H1444" i="1" s="1"/>
  <c r="C1444" i="1"/>
  <c r="D1443" i="1"/>
  <c r="H1443" i="1" s="1"/>
  <c r="C1443" i="1"/>
  <c r="J1442" i="1"/>
  <c r="H1442" i="1"/>
  <c r="G1442" i="1"/>
  <c r="I1442" i="1" s="1"/>
  <c r="D1442" i="1"/>
  <c r="C1442" i="1"/>
  <c r="D1441" i="1"/>
  <c r="C1441" i="1"/>
  <c r="G1441" i="1" s="1"/>
  <c r="J1440" i="1"/>
  <c r="D1440" i="1"/>
  <c r="H1440" i="1" s="1"/>
  <c r="C1440" i="1"/>
  <c r="D1439" i="1"/>
  <c r="H1439" i="1" s="1"/>
  <c r="C1439" i="1"/>
  <c r="D1438" i="1"/>
  <c r="C1438" i="1"/>
  <c r="C1437" i="1"/>
  <c r="C1436" i="1"/>
  <c r="D1434" i="1"/>
  <c r="C1434" i="1"/>
  <c r="D1433" i="1"/>
  <c r="C1433" i="1"/>
  <c r="G1433" i="1" s="1"/>
  <c r="H1432" i="1"/>
  <c r="D1432" i="1"/>
  <c r="C1432" i="1"/>
  <c r="G1432" i="1" s="1"/>
  <c r="D1431" i="1"/>
  <c r="H1431" i="1" s="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H1351" i="1"/>
  <c r="D1351" i="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D1276" i="1"/>
  <c r="C1276" i="1"/>
  <c r="G1276" i="1" s="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D584" i="1"/>
  <c r="H583" i="1"/>
  <c r="G583" i="1"/>
  <c r="D583" i="1"/>
  <c r="C583" i="1"/>
  <c r="H582" i="1"/>
  <c r="G582" i="1"/>
  <c r="D582" i="1"/>
  <c r="C582" i="1"/>
  <c r="D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G456" i="1"/>
  <c r="D456" i="1"/>
  <c r="C456" i="1"/>
  <c r="H455" i="1"/>
  <c r="G455" i="1"/>
  <c r="D455" i="1"/>
  <c r="C455" i="1"/>
  <c r="D454" i="1"/>
  <c r="D453" i="1"/>
  <c r="H452" i="1"/>
  <c r="G452" i="1"/>
  <c r="D452" i="1"/>
  <c r="C452" i="1"/>
  <c r="H451" i="1"/>
  <c r="G451" i="1"/>
  <c r="D451" i="1"/>
  <c r="C451" i="1"/>
  <c r="H450" i="1"/>
  <c r="G450" i="1"/>
  <c r="D450" i="1"/>
  <c r="C450"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B217" i="9" l="1"/>
  <c r="E293" i="9"/>
  <c r="B293" i="9" s="1"/>
  <c r="H1276" i="1"/>
  <c r="G1096" i="1"/>
  <c r="H1096" i="1"/>
  <c r="H129" i="1"/>
  <c r="G129" i="1"/>
  <c r="G1438" i="1"/>
  <c r="H1438" i="1"/>
  <c r="H1449" i="1"/>
  <c r="G1449" i="1"/>
  <c r="I1449" i="1" s="1"/>
  <c r="H1522" i="1"/>
  <c r="G1522" i="1"/>
  <c r="H1530" i="1"/>
  <c r="G1530" i="1"/>
  <c r="F460" i="4"/>
  <c r="D459" i="4"/>
  <c r="G1524" i="1"/>
  <c r="H1524"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G1430" i="1"/>
  <c r="H1430" i="1"/>
  <c r="H1453" i="1"/>
  <c r="G1453" i="1"/>
  <c r="H1501" i="1"/>
  <c r="G1501" i="1"/>
  <c r="H1506" i="1"/>
  <c r="G1506" i="1"/>
  <c r="G1512" i="1"/>
  <c r="H1512" i="1"/>
  <c r="H1533" i="1"/>
  <c r="G1533" i="1"/>
  <c r="H1566" i="1"/>
  <c r="G1566" i="1"/>
  <c r="F37" i="4"/>
  <c r="D7" i="4"/>
  <c r="F71" i="4"/>
  <c r="D50" i="4"/>
  <c r="F244" i="4"/>
  <c r="D224" i="4"/>
  <c r="D644" i="4"/>
  <c r="F416" i="4"/>
  <c r="D643" i="4"/>
  <c r="F421" i="4"/>
  <c r="F198" i="5"/>
  <c r="D190" i="5"/>
  <c r="F43" i="6"/>
  <c r="D35" i="6"/>
  <c r="F94" i="6"/>
  <c r="D89" i="6"/>
  <c r="H1457" i="1"/>
  <c r="G1457" i="1"/>
  <c r="I1457" i="1" s="1"/>
  <c r="H1461" i="1"/>
  <c r="G1461" i="1"/>
  <c r="J1467" i="1"/>
  <c r="H1467" i="1"/>
  <c r="G1467" i="1"/>
  <c r="H1474" i="1"/>
  <c r="G1474" i="1"/>
  <c r="G1535" i="1"/>
  <c r="H1535" i="1"/>
  <c r="D78" i="5"/>
  <c r="F79" i="5"/>
  <c r="G1540" i="1"/>
  <c r="H1540" i="1"/>
  <c r="C454" i="1"/>
  <c r="C457" i="1"/>
  <c r="C581" i="1"/>
  <c r="C584" i="1"/>
  <c r="C587" i="1"/>
  <c r="C1057" i="1"/>
  <c r="G1351" i="1"/>
  <c r="G1434" i="1"/>
  <c r="H1434" i="1"/>
  <c r="J1449" i="1"/>
  <c r="J1457" i="1"/>
  <c r="J1474" i="1"/>
  <c r="G1520" i="1"/>
  <c r="H1520" i="1"/>
  <c r="G1528" i="1"/>
  <c r="H1528" i="1"/>
  <c r="H1539" i="1"/>
  <c r="G1539" i="1"/>
  <c r="H1543" i="1"/>
  <c r="G1543" i="1"/>
  <c r="F519" i="4"/>
  <c r="D515" i="4"/>
  <c r="D529" i="4"/>
  <c r="H307" i="9"/>
  <c r="J1463" i="1"/>
  <c r="H1463" i="1"/>
  <c r="G1463" i="1"/>
  <c r="H1525" i="1"/>
  <c r="G1525" i="1"/>
  <c r="E298" i="4"/>
  <c r="E6" i="7"/>
  <c r="D130" i="1"/>
  <c r="D294" i="1"/>
  <c r="D307" i="1"/>
  <c r="D415" i="1"/>
  <c r="D449"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I1473" i="1"/>
  <c r="H1479" i="1"/>
  <c r="G1479" i="1"/>
  <c r="G1504" i="1"/>
  <c r="H1504" i="1"/>
  <c r="H1509" i="1"/>
  <c r="G1509" i="1"/>
  <c r="H1514" i="1"/>
  <c r="G1514" i="1"/>
  <c r="G1541" i="1"/>
  <c r="H1541" i="1"/>
  <c r="G1560" i="1"/>
  <c r="H1570" i="1"/>
  <c r="G1570" i="1"/>
  <c r="E408" i="4"/>
  <c r="D403" i="1" s="1"/>
  <c r="F629" i="4"/>
  <c r="D625" i="4"/>
  <c r="J1441" i="1"/>
  <c r="G1445" i="1"/>
  <c r="J1464" i="1"/>
  <c r="J1468" i="1"/>
  <c r="G1480" i="1"/>
  <c r="H1574" i="1"/>
  <c r="G1574" i="1"/>
  <c r="F8" i="4"/>
  <c r="E7" i="4"/>
  <c r="F107" i="4"/>
  <c r="D106" i="4"/>
  <c r="F139" i="4"/>
  <c r="F216" i="4"/>
  <c r="D215" i="4"/>
  <c r="F246" i="5"/>
  <c r="D245" i="5"/>
  <c r="H29" i="3"/>
  <c r="G1440" i="1"/>
  <c r="I1440" i="1" s="1"/>
  <c r="G1444" i="1"/>
  <c r="I1444" i="1" s="1"/>
  <c r="J1447" i="1"/>
  <c r="J1451" i="1"/>
  <c r="J1455" i="1"/>
  <c r="H1459" i="1"/>
  <c r="I1459" i="1" s="1"/>
  <c r="J1459" i="1"/>
  <c r="H1460" i="1"/>
  <c r="I1460" i="1" s="1"/>
  <c r="H1472" i="1"/>
  <c r="I1472" i="1" s="1"/>
  <c r="J1472" i="1"/>
  <c r="H1473" i="1"/>
  <c r="H1477" i="1"/>
  <c r="I1477" i="1" s="1"/>
  <c r="J1477" i="1"/>
  <c r="H1478" i="1"/>
  <c r="I1478" i="1" s="1"/>
  <c r="H1480" i="1"/>
  <c r="G1482" i="1"/>
  <c r="G1485" i="1"/>
  <c r="H1488" i="1"/>
  <c r="G1490" i="1"/>
  <c r="G1493" i="1"/>
  <c r="H1496" i="1"/>
  <c r="G1498" i="1"/>
  <c r="H1537" i="1"/>
  <c r="G1561" i="1"/>
  <c r="H1561" i="1"/>
  <c r="H1563" i="1"/>
  <c r="G1567" i="1"/>
  <c r="E196" i="4"/>
  <c r="D192" i="1" s="1"/>
  <c r="F391" i="4"/>
  <c r="F485" i="4"/>
  <c r="D484" i="4"/>
  <c r="E68" i="5"/>
  <c r="F207" i="5"/>
  <c r="D206" i="5"/>
  <c r="F259" i="5"/>
  <c r="E258" i="5"/>
  <c r="D1235" i="1" s="1"/>
  <c r="D42" i="8"/>
  <c r="G1431" i="1"/>
  <c r="H1433" i="1"/>
  <c r="G1439" i="1"/>
  <c r="I1439" i="1" s="1"/>
  <c r="J1439" i="1"/>
  <c r="H1441" i="1"/>
  <c r="I1441" i="1" s="1"/>
  <c r="G1443" i="1"/>
  <c r="I1443" i="1" s="1"/>
  <c r="J1443" i="1"/>
  <c r="H1445" i="1"/>
  <c r="G1446" i="1"/>
  <c r="I1446" i="1" s="1"/>
  <c r="G1450" i="1"/>
  <c r="I1450" i="1" s="1"/>
  <c r="H1454" i="1"/>
  <c r="G1458" i="1"/>
  <c r="I1458" i="1" s="1"/>
  <c r="H1462" i="1"/>
  <c r="I1462" i="1" s="1"/>
  <c r="J1462" i="1"/>
  <c r="G1464" i="1"/>
  <c r="I1464" i="1" s="1"/>
  <c r="H1466" i="1"/>
  <c r="I1466" i="1" s="1"/>
  <c r="J1466" i="1"/>
  <c r="G1468" i="1"/>
  <c r="I1468" i="1" s="1"/>
  <c r="G1471" i="1"/>
  <c r="I1471" i="1" s="1"/>
  <c r="G1476" i="1"/>
  <c r="I1476" i="1" s="1"/>
  <c r="H1500" i="1"/>
  <c r="G1505" i="1"/>
  <c r="G1513" i="1"/>
  <c r="G1521" i="1"/>
  <c r="G1529" i="1"/>
  <c r="H1532" i="1"/>
  <c r="H1538" i="1"/>
  <c r="G1538" i="1"/>
  <c r="G1554" i="1"/>
  <c r="H1557" i="1"/>
  <c r="G1569" i="1"/>
  <c r="H1569" i="1"/>
  <c r="D44" i="4"/>
  <c r="F45" i="4"/>
  <c r="D124" i="4"/>
  <c r="F125" i="4"/>
  <c r="F140" i="4"/>
  <c r="E139" i="4"/>
  <c r="D135" i="1" s="1"/>
  <c r="F163" i="4"/>
  <c r="D196" i="4"/>
  <c r="F197" i="4"/>
  <c r="F312" i="4"/>
  <c r="D311" i="4"/>
  <c r="F364" i="4"/>
  <c r="D363" i="4"/>
  <c r="F473" i="4"/>
  <c r="D472" i="4"/>
  <c r="E484" i="4"/>
  <c r="D478" i="1" s="1"/>
  <c r="F550" i="4"/>
  <c r="E567" i="4"/>
  <c r="D561" i="1" s="1"/>
  <c r="G290" i="9"/>
  <c r="E290" i="9" s="1"/>
  <c r="B290" i="9" s="1"/>
  <c r="F149" i="5"/>
  <c r="D177" i="5"/>
  <c r="F180" i="5"/>
  <c r="F130" i="6"/>
  <c r="D129" i="6"/>
  <c r="I31" i="3"/>
  <c r="D1469" i="1"/>
  <c r="D43" i="8"/>
  <c r="H24" i="3"/>
  <c r="H21" i="9"/>
  <c r="G21" i="9"/>
  <c r="E21" i="9" s="1"/>
  <c r="E643" i="4"/>
  <c r="D637" i="1" s="1"/>
  <c r="D580" i="4"/>
  <c r="D12" i="5"/>
  <c r="F70" i="5"/>
  <c r="E206" i="5"/>
  <c r="E5" i="6"/>
  <c r="F114" i="6"/>
  <c r="F122" i="6"/>
  <c r="F202" i="4"/>
  <c r="E263" i="4"/>
  <c r="D259" i="1" s="1"/>
  <c r="D299" i="4"/>
  <c r="D351" i="4"/>
  <c r="E529" i="4"/>
  <c r="F8" i="5"/>
  <c r="E35" i="6"/>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7" i="9"/>
  <c r="E167" i="9" s="1"/>
  <c r="B167" i="9" s="1"/>
  <c r="H166" i="9"/>
  <c r="L213" i="9"/>
  <c r="F213" i="9" s="1"/>
  <c r="B213" i="9" s="1"/>
  <c r="G166" i="9"/>
  <c r="E166" i="9" s="1"/>
  <c r="B166" i="9" s="1"/>
  <c r="H165" i="9"/>
  <c r="G165" i="9"/>
  <c r="E165" i="9" s="1"/>
  <c r="B165" i="9" s="1"/>
  <c r="G164" i="9"/>
  <c r="E164" i="9" s="1"/>
  <c r="B164" i="9" s="1"/>
  <c r="G163" i="9"/>
  <c r="E163" i="9" s="1"/>
  <c r="B163" i="9" s="1"/>
  <c r="G162" i="9"/>
  <c r="E162" i="9" s="1"/>
  <c r="B162" i="9" s="1"/>
  <c r="G161" i="9"/>
  <c r="E161" i="9" s="1"/>
  <c r="B161" i="9" s="1"/>
  <c r="I10" i="9"/>
  <c r="E289" i="9"/>
  <c r="B289" i="9" s="1"/>
  <c r="B24" i="9"/>
  <c r="E30" i="9"/>
  <c r="B30" i="9" s="1"/>
  <c r="B36" i="9"/>
  <c r="E42" i="9"/>
  <c r="B42" i="9" s="1"/>
  <c r="B32" i="9"/>
  <c r="B44" i="9"/>
  <c r="E123" i="9"/>
  <c r="B123" i="9" s="1"/>
  <c r="E127" i="9"/>
  <c r="B127" i="9" s="1"/>
  <c r="E131" i="9"/>
  <c r="B131" i="9" s="1"/>
  <c r="E135" i="9"/>
  <c r="B135" i="9" s="1"/>
  <c r="E139" i="9"/>
  <c r="B139" i="9" s="1"/>
  <c r="B157" i="9"/>
  <c r="B233" i="9"/>
  <c r="F238" i="9"/>
  <c r="B238" i="9" s="1"/>
  <c r="B244" i="9"/>
  <c r="B265" i="9"/>
  <c r="F270" i="9"/>
  <c r="B270" i="9" s="1"/>
  <c r="F214" i="9"/>
  <c r="B214" i="9" s="1"/>
  <c r="B220" i="9"/>
  <c r="B241" i="9"/>
  <c r="F246" i="9"/>
  <c r="B246" i="9" s="1"/>
  <c r="B252" i="9"/>
  <c r="B215" i="9"/>
  <c r="B223" i="9"/>
  <c r="B231" i="9"/>
  <c r="B239" i="9"/>
  <c r="B247" i="9"/>
  <c r="B255" i="9"/>
  <c r="B263" i="9"/>
  <c r="B271" i="9"/>
  <c r="B286" i="9"/>
  <c r="F221" i="9"/>
  <c r="B221" i="9" s="1"/>
  <c r="F229" i="9"/>
  <c r="B229" i="9" s="1"/>
  <c r="F237" i="9"/>
  <c r="B237" i="9" s="1"/>
  <c r="F245" i="9"/>
  <c r="B245" i="9" s="1"/>
  <c r="F253" i="9"/>
  <c r="B253" i="9" s="1"/>
  <c r="F261" i="9"/>
  <c r="B261" i="9" s="1"/>
  <c r="F269" i="9"/>
  <c r="B269" i="9" s="1"/>
  <c r="E283" i="9"/>
  <c r="B283" i="9" s="1"/>
  <c r="E292" i="9"/>
  <c r="B292" i="9" s="1"/>
  <c r="B219" i="9"/>
  <c r="B227" i="9"/>
  <c r="B235" i="9"/>
  <c r="B243" i="9"/>
  <c r="B251" i="9"/>
  <c r="B259" i="9"/>
  <c r="B267" i="9"/>
  <c r="E288" i="9"/>
  <c r="B288" i="9" s="1"/>
  <c r="I21" i="3" l="1"/>
  <c r="D1046" i="1"/>
  <c r="F245" i="5"/>
  <c r="D237" i="5"/>
  <c r="C1222" i="1"/>
  <c r="F89" i="6"/>
  <c r="C1383" i="1"/>
  <c r="E141" i="6"/>
  <c r="D1299" i="1"/>
  <c r="I24" i="3"/>
  <c r="G1469" i="1"/>
  <c r="H1469" i="1"/>
  <c r="F44" i="4"/>
  <c r="C40" i="1"/>
  <c r="E407" i="4"/>
  <c r="D402" i="1" s="1"/>
  <c r="D293" i="1"/>
  <c r="F78" i="5"/>
  <c r="C1056" i="1"/>
  <c r="G309" i="9"/>
  <c r="E309" i="9" s="1"/>
  <c r="B309" i="9" s="1"/>
  <c r="F190" i="5"/>
  <c r="C1167" i="1"/>
  <c r="I25" i="3"/>
  <c r="D1329" i="1"/>
  <c r="F351" i="4"/>
  <c r="D350" i="4"/>
  <c r="C346" i="1"/>
  <c r="H310" i="9"/>
  <c r="D1183" i="1"/>
  <c r="D68" i="5"/>
  <c r="F472" i="4"/>
  <c r="C466" i="1"/>
  <c r="F311" i="4"/>
  <c r="C306" i="1"/>
  <c r="E6" i="5"/>
  <c r="F106" i="4"/>
  <c r="C102" i="1"/>
  <c r="F263" i="4"/>
  <c r="I1479" i="1"/>
  <c r="F515" i="4"/>
  <c r="C509" i="1"/>
  <c r="H584" i="1"/>
  <c r="G584" i="1"/>
  <c r="I1467" i="1"/>
  <c r="F50" i="4"/>
  <c r="C46" i="1"/>
  <c r="E420" i="4"/>
  <c r="E528" i="4"/>
  <c r="D523" i="1"/>
  <c r="F580" i="4"/>
  <c r="C574" i="1"/>
  <c r="H307" i="1"/>
  <c r="G307" i="1"/>
  <c r="B192" i="9"/>
  <c r="F5" i="6"/>
  <c r="F299" i="4"/>
  <c r="D298" i="4"/>
  <c r="C294" i="1"/>
  <c r="B21" i="9"/>
  <c r="G317" i="9"/>
  <c r="E317" i="9" s="1"/>
  <c r="D141" i="6"/>
  <c r="G307" i="9"/>
  <c r="E307" i="9" s="1"/>
  <c r="B307" i="9" s="1"/>
  <c r="F177" i="5"/>
  <c r="D176" i="5"/>
  <c r="C1154" i="1"/>
  <c r="H561" i="1"/>
  <c r="G561" i="1"/>
  <c r="E151" i="4"/>
  <c r="F124" i="4"/>
  <c r="C120" i="1"/>
  <c r="K1450" i="9"/>
  <c r="G313" i="9"/>
  <c r="E313" i="9" s="1"/>
  <c r="B313" i="9" s="1"/>
  <c r="I34" i="3"/>
  <c r="C1517" i="1"/>
  <c r="G310" i="9"/>
  <c r="E310" i="9" s="1"/>
  <c r="B310" i="9" s="1"/>
  <c r="F206" i="5"/>
  <c r="C1183" i="1"/>
  <c r="F484" i="4"/>
  <c r="C478" i="1"/>
  <c r="F215" i="4"/>
  <c r="C211" i="1"/>
  <c r="F625" i="4"/>
  <c r="C619" i="1"/>
  <c r="H449" i="1"/>
  <c r="G449" i="1"/>
  <c r="H130" i="1"/>
  <c r="G130" i="1"/>
  <c r="E176" i="5"/>
  <c r="H581" i="1"/>
  <c r="G581" i="1"/>
  <c r="H25" i="3"/>
  <c r="F35" i="6"/>
  <c r="C1329" i="1"/>
  <c r="D420" i="4"/>
  <c r="F644" i="4"/>
  <c r="C638" i="1"/>
  <c r="F196" i="4"/>
  <c r="D151" i="4"/>
  <c r="C192" i="1"/>
  <c r="G1235" i="1"/>
  <c r="H1235" i="1"/>
  <c r="D528" i="4"/>
  <c r="F529" i="4"/>
  <c r="C523" i="1"/>
  <c r="H587" i="1"/>
  <c r="G587" i="1"/>
  <c r="H454" i="1"/>
  <c r="G454" i="1"/>
  <c r="F643" i="4"/>
  <c r="C637" i="1"/>
  <c r="G259" i="1"/>
  <c r="H259" i="1"/>
  <c r="F12" i="5"/>
  <c r="D7" i="5"/>
  <c r="C990" i="1"/>
  <c r="I35" i="3"/>
  <c r="C1518" i="1"/>
  <c r="F129" i="6"/>
  <c r="C1423" i="1"/>
  <c r="F363" i="4"/>
  <c r="C358" i="1"/>
  <c r="G135" i="1"/>
  <c r="H135" i="1"/>
  <c r="G312" i="9"/>
  <c r="E312" i="9" s="1"/>
  <c r="E6" i="4"/>
  <c r="D3" i="1"/>
  <c r="H415" i="1"/>
  <c r="G415" i="1"/>
  <c r="E5" i="7"/>
  <c r="D1437" i="1"/>
  <c r="I1463" i="1"/>
  <c r="G1057" i="1"/>
  <c r="H1057" i="1"/>
  <c r="G457" i="1"/>
  <c r="H457" i="1"/>
  <c r="I1474" i="1"/>
  <c r="F224" i="4"/>
  <c r="C220" i="1"/>
  <c r="F7" i="4"/>
  <c r="D6" i="4"/>
  <c r="C3" i="1"/>
  <c r="F459" i="4"/>
  <c r="C453" i="1"/>
  <c r="D1436" i="1" l="1"/>
  <c r="I29" i="3"/>
  <c r="G315" i="9"/>
  <c r="E315" i="9" s="1"/>
  <c r="H453" i="1"/>
  <c r="G453" i="1"/>
  <c r="H1423" i="1"/>
  <c r="G1423" i="1"/>
  <c r="G638" i="1"/>
  <c r="H638" i="1"/>
  <c r="E316" i="9"/>
  <c r="B317" i="9"/>
  <c r="D407" i="4"/>
  <c r="F298" i="4"/>
  <c r="C293" i="1"/>
  <c r="G102" i="1"/>
  <c r="H102" i="1"/>
  <c r="G1167" i="1"/>
  <c r="H1167" i="1"/>
  <c r="G220" i="1"/>
  <c r="H220" i="1"/>
  <c r="H1437" i="1"/>
  <c r="G1437" i="1"/>
  <c r="D6" i="5"/>
  <c r="H20" i="3"/>
  <c r="F7" i="5"/>
  <c r="C985" i="1"/>
  <c r="H637" i="1"/>
  <c r="G637" i="1"/>
  <c r="F528" i="4"/>
  <c r="D636" i="4"/>
  <c r="C522" i="1"/>
  <c r="H17" i="3"/>
  <c r="F151" i="4"/>
  <c r="D289" i="4"/>
  <c r="C147" i="1"/>
  <c r="H619" i="1"/>
  <c r="G619" i="1"/>
  <c r="H478" i="1"/>
  <c r="G478" i="1"/>
  <c r="E636" i="4"/>
  <c r="D630" i="1" s="1"/>
  <c r="D522" i="1"/>
  <c r="H466" i="1"/>
  <c r="G466" i="1"/>
  <c r="I28" i="3"/>
  <c r="D1435" i="1"/>
  <c r="F237" i="5"/>
  <c r="H23" i="3"/>
  <c r="C1214" i="1"/>
  <c r="H358" i="1"/>
  <c r="G358" i="1"/>
  <c r="E635" i="4"/>
  <c r="D629" i="1" s="1"/>
  <c r="D414" i="1"/>
  <c r="H1383" i="1"/>
  <c r="G1383" i="1"/>
  <c r="G3" i="1"/>
  <c r="H3" i="1"/>
  <c r="I16" i="3"/>
  <c r="D2" i="1"/>
  <c r="E290" i="4"/>
  <c r="D286" i="1" s="1"/>
  <c r="E412" i="4"/>
  <c r="G1518" i="1"/>
  <c r="H1518" i="1"/>
  <c r="F420" i="4"/>
  <c r="D635" i="4"/>
  <c r="C414" i="1"/>
  <c r="H1517" i="1"/>
  <c r="G1517" i="1"/>
  <c r="H11" i="3"/>
  <c r="H120" i="1"/>
  <c r="G120" i="1"/>
  <c r="G574" i="1"/>
  <c r="H574" i="1"/>
  <c r="D984" i="1"/>
  <c r="H346" i="1"/>
  <c r="G346" i="1"/>
  <c r="F6" i="4"/>
  <c r="H16" i="3"/>
  <c r="D412" i="4"/>
  <c r="D290" i="4"/>
  <c r="C2" i="1"/>
  <c r="E311" i="9"/>
  <c r="B312" i="9"/>
  <c r="H523" i="1"/>
  <c r="G523" i="1"/>
  <c r="G1329" i="1"/>
  <c r="H1329" i="1"/>
  <c r="G211" i="1"/>
  <c r="H211" i="1"/>
  <c r="G1183" i="1"/>
  <c r="H1183" i="1"/>
  <c r="G1154" i="1"/>
  <c r="H1154" i="1"/>
  <c r="H28" i="3"/>
  <c r="F141" i="6"/>
  <c r="C1435" i="1"/>
  <c r="H294" i="1"/>
  <c r="G294" i="1"/>
  <c r="H46" i="1"/>
  <c r="G46" i="1"/>
  <c r="H306" i="1"/>
  <c r="G306" i="1"/>
  <c r="H21" i="3"/>
  <c r="F68" i="5"/>
  <c r="C1046" i="1"/>
  <c r="D408" i="4"/>
  <c r="F350" i="4"/>
  <c r="C345" i="1"/>
  <c r="H1056" i="1"/>
  <c r="G1056" i="1"/>
  <c r="G40" i="1"/>
  <c r="H40" i="1"/>
  <c r="G990" i="1"/>
  <c r="H990" i="1"/>
  <c r="H192" i="1"/>
  <c r="G192" i="1"/>
  <c r="I22" i="3"/>
  <c r="E175" i="5"/>
  <c r="D1152" i="1" s="1"/>
  <c r="D1153" i="1"/>
  <c r="H19" i="9"/>
  <c r="E19" i="9" s="1"/>
  <c r="B19" i="9" s="1"/>
  <c r="E289" i="4"/>
  <c r="I17" i="3"/>
  <c r="D147" i="1"/>
  <c r="H22" i="3"/>
  <c r="F176" i="5"/>
  <c r="D175" i="5"/>
  <c r="C1153" i="1"/>
  <c r="G509" i="1"/>
  <c r="H509" i="1"/>
  <c r="G1299" i="1"/>
  <c r="H1299" i="1"/>
  <c r="H9" i="3"/>
  <c r="G1222" i="1"/>
  <c r="H1222" i="1"/>
  <c r="H278" i="9" l="1"/>
  <c r="H1153" i="1"/>
  <c r="G1153" i="1"/>
  <c r="F412" i="4"/>
  <c r="D639" i="4"/>
  <c r="C407" i="1"/>
  <c r="N3" i="9"/>
  <c r="I11" i="3"/>
  <c r="F635" i="4"/>
  <c r="C629" i="1"/>
  <c r="E639" i="4"/>
  <c r="E414" i="4"/>
  <c r="D409" i="1" s="1"/>
  <c r="D407" i="1"/>
  <c r="G1214" i="1"/>
  <c r="H1214" i="1"/>
  <c r="F407" i="4"/>
  <c r="C402" i="1"/>
  <c r="B315" i="9"/>
  <c r="E314" i="9"/>
  <c r="I10" i="3" s="1"/>
  <c r="K3" i="9"/>
  <c r="I9" i="3"/>
  <c r="G345" i="1"/>
  <c r="H345" i="1"/>
  <c r="G1435" i="1"/>
  <c r="H1435" i="1"/>
  <c r="F175" i="5"/>
  <c r="C1152" i="1"/>
  <c r="F408" i="4"/>
  <c r="C403" i="1"/>
  <c r="H147" i="1"/>
  <c r="G147" i="1"/>
  <c r="G522" i="1"/>
  <c r="H522" i="1"/>
  <c r="G284" i="9"/>
  <c r="E284" i="9" s="1"/>
  <c r="B284" i="9" s="1"/>
  <c r="G278" i="9"/>
  <c r="F6" i="5"/>
  <c r="C984" i="1"/>
  <c r="E413" i="4"/>
  <c r="E291" i="4"/>
  <c r="D287" i="1" s="1"/>
  <c r="D285" i="1"/>
  <c r="G1046" i="1"/>
  <c r="H1046" i="1"/>
  <c r="H2" i="1"/>
  <c r="G2" i="1"/>
  <c r="D413" i="4"/>
  <c r="F289" i="4"/>
  <c r="D291" i="4"/>
  <c r="C285" i="1"/>
  <c r="F636" i="4"/>
  <c r="C630" i="1"/>
  <c r="H985" i="1"/>
  <c r="G985" i="1"/>
  <c r="G293" i="1"/>
  <c r="H293" i="1"/>
  <c r="F290" i="4"/>
  <c r="C286" i="1"/>
  <c r="H414" i="1"/>
  <c r="G414" i="1"/>
  <c r="H1436" i="1"/>
  <c r="G1436" i="1"/>
  <c r="E278" i="9" l="1"/>
  <c r="G1152" i="1"/>
  <c r="H1152" i="1"/>
  <c r="E641" i="4"/>
  <c r="D633" i="1"/>
  <c r="F291" i="4"/>
  <c r="C287" i="1"/>
  <c r="H630" i="1"/>
  <c r="G630" i="1"/>
  <c r="D415" i="4"/>
  <c r="D640" i="4"/>
  <c r="F413" i="4"/>
  <c r="C408" i="1"/>
  <c r="E640" i="4"/>
  <c r="E415" i="4"/>
  <c r="D410" i="1" s="1"/>
  <c r="D408" i="1"/>
  <c r="H629" i="1"/>
  <c r="G629" i="1"/>
  <c r="G407" i="1"/>
  <c r="H407" i="1"/>
  <c r="H286" i="1"/>
  <c r="G286" i="1"/>
  <c r="H285" i="1"/>
  <c r="G285" i="1"/>
  <c r="H8" i="3"/>
  <c r="G984" i="1"/>
  <c r="H984" i="1"/>
  <c r="G403" i="1"/>
  <c r="H403" i="1"/>
  <c r="H402" i="1"/>
  <c r="G402" i="1"/>
  <c r="F639" i="4"/>
  <c r="C633" i="1"/>
  <c r="D414" i="4"/>
  <c r="F414" i="4" l="1"/>
  <c r="C409" i="1"/>
  <c r="H633" i="1"/>
  <c r="G633" i="1"/>
  <c r="E642" i="4"/>
  <c r="D634" i="1"/>
  <c r="F415" i="4"/>
  <c r="C410" i="1"/>
  <c r="H287" i="1"/>
  <c r="G287" i="1"/>
  <c r="D642" i="4"/>
  <c r="F640" i="4"/>
  <c r="C634" i="1"/>
  <c r="M3" i="9"/>
  <c r="H408" i="1"/>
  <c r="G408" i="1"/>
  <c r="D641" i="4"/>
  <c r="E277" i="9"/>
  <c r="I8" i="3" s="1"/>
  <c r="B278" i="9"/>
  <c r="E645" i="4"/>
  <c r="D635" i="1"/>
  <c r="I18" i="3" l="1"/>
  <c r="D639" i="1"/>
  <c r="H634" i="1"/>
  <c r="G634" i="1"/>
  <c r="D636" i="1"/>
  <c r="E646" i="4"/>
  <c r="G410" i="1"/>
  <c r="H410" i="1"/>
  <c r="D646" i="4"/>
  <c r="F642" i="4"/>
  <c r="C636" i="1"/>
  <c r="F641" i="4"/>
  <c r="D645" i="4"/>
  <c r="C635" i="1"/>
  <c r="G276" i="9"/>
  <c r="E276" i="9" s="1"/>
  <c r="B276" i="9" s="1"/>
  <c r="H409" i="1"/>
  <c r="G409" i="1"/>
  <c r="H636" i="1" l="1"/>
  <c r="G636" i="1"/>
  <c r="G635" i="1"/>
  <c r="H635" i="1"/>
  <c r="I19" i="3"/>
  <c r="D640" i="1"/>
  <c r="H18" i="3"/>
  <c r="F645" i="4"/>
  <c r="C639" i="1"/>
  <c r="H19" i="3"/>
  <c r="F646" i="4"/>
  <c r="C640" i="1"/>
  <c r="H639" i="1" l="1"/>
  <c r="G639" i="1"/>
  <c r="H7" i="3"/>
  <c r="G640" i="1"/>
  <c r="H640" i="1"/>
  <c r="J3" i="9" l="1"/>
  <c r="G274" i="9" l="1"/>
  <c r="E274" i="9" s="1"/>
  <c r="L272" i="9"/>
  <c r="F272" i="9" s="1"/>
  <c r="H274" i="9"/>
  <c r="M272" i="9"/>
  <c r="H18" i="9"/>
  <c r="G18" i="9"/>
  <c r="K8" i="9"/>
  <c r="J13" i="9"/>
  <c r="K9" i="9"/>
  <c r="L15" i="9"/>
  <c r="K6" i="9"/>
  <c r="J11" i="9"/>
  <c r="I17" i="9"/>
  <c r="I9" i="9"/>
  <c r="G15" i="9"/>
  <c r="J9" i="9"/>
  <c r="H15" i="9"/>
  <c r="K5" i="9"/>
  <c r="J10" i="9"/>
  <c r="M16" i="9"/>
  <c r="J7" i="9"/>
  <c r="I12" i="9"/>
  <c r="I5" i="9"/>
  <c r="K11" i="9"/>
  <c r="H16" i="9"/>
  <c r="J8" i="9"/>
  <c r="J17" i="9"/>
  <c r="J5" i="9"/>
  <c r="L16" i="9"/>
  <c r="F16" i="9" s="1"/>
  <c r="J6" i="9"/>
  <c r="I11" i="9"/>
  <c r="E11" i="9" s="1"/>
  <c r="B11" i="9" s="1"/>
  <c r="H17" i="9"/>
  <c r="I8" i="9"/>
  <c r="E8" i="9" s="1"/>
  <c r="B8" i="9" s="1"/>
  <c r="M15" i="9"/>
  <c r="K7" i="9"/>
  <c r="J12" i="9"/>
  <c r="I6" i="9"/>
  <c r="E6" i="9" s="1"/>
  <c r="B6" i="9" s="1"/>
  <c r="K12" i="9"/>
  <c r="G17" i="9"/>
  <c r="E17" i="9" s="1"/>
  <c r="B17" i="9" s="1"/>
  <c r="I7" i="9"/>
  <c r="K13" i="9"/>
  <c r="K10" i="9"/>
  <c r="G16" i="9"/>
  <c r="E16" i="9" s="1"/>
  <c r="B16" i="9" s="1"/>
  <c r="I13" i="9"/>
  <c r="E5" i="9" l="1"/>
  <c r="E10" i="9"/>
  <c r="B10" i="9" s="1"/>
  <c r="E13" i="9"/>
  <c r="B13" i="9" s="1"/>
  <c r="E7" i="9"/>
  <c r="B7" i="9" s="1"/>
  <c r="B5" i="9"/>
  <c r="E15" i="9"/>
  <c r="E12" i="9"/>
  <c r="B12" i="9" s="1"/>
  <c r="E9" i="9"/>
  <c r="B9" i="9" s="1"/>
  <c r="F15" i="9"/>
  <c r="F14" i="9" s="1"/>
  <c r="E18" i="9"/>
  <c r="B18" i="9" s="1"/>
  <c r="B272" i="9"/>
  <c r="F20" i="9"/>
  <c r="B274" i="9"/>
  <c r="E20" i="9"/>
  <c r="I7" i="3" s="1"/>
  <c r="E14" i="9" l="1"/>
  <c r="B15" i="9"/>
  <c r="F3"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<sst xmlns="http://schemas.openxmlformats.org/spreadsheetml/2006/main" count="4369" uniqueCount="3421">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</sst>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1840380.0499999998</v>
      </c>
      <c r="D2" s="6">
        <f>'PR-RAS'!E6</f>
        <v>2173364.9900000002</v>
      </c>
      <c r="E2" s="6">
        <v>0</v>
      </c>
      <c r="F2" s="6">
        <v>0</v>
      </c>
      <c r="G2" s="7">
        <f t="shared" ref="G2:G264" si="0">(B2/1000)*(C2*1+D2*2)</f>
        <v>6187.1100300000007</v>
      </c>
      <c r="H2" s="7">
        <f t="shared" ref="H2:H264" si="1">ABS(C2-ROUND(C2,0))+ABS(D2-ROUND(D2,0))</f>
        <v>5.9999999590218067E-2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581015.95000000007</v>
      </c>
      <c r="D3" s="1">
        <f>'PR-RAS'!E7</f>
        <v>747614.82</v>
      </c>
      <c r="E3" s="1">
        <v>0</v>
      </c>
      <c r="F3" s="1">
        <v>0</v>
      </c>
      <c r="G3" s="2">
        <f t="shared" si="0"/>
        <v>4152.49118</v>
      </c>
      <c r="H3" s="2">
        <f t="shared" si="1"/>
        <v>0.22999999998137355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416260.72000000003</v>
      </c>
      <c r="D4" s="1">
        <f>'PR-RAS'!E8</f>
        <v>571652.79</v>
      </c>
      <c r="E4" s="1">
        <v>0</v>
      </c>
      <c r="F4" s="1">
        <v>0</v>
      </c>
      <c r="G4" s="2">
        <f t="shared" si="0"/>
        <v>4678.6989000000003</v>
      </c>
      <c r="H4" s="2">
        <f t="shared" si="1"/>
        <v>0.48999999993247911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455770.28</v>
      </c>
      <c r="D5" s="1">
        <f>'PR-RAS'!E9</f>
        <v>572880.12</v>
      </c>
      <c r="E5" s="1">
        <v>0</v>
      </c>
      <c r="F5" s="1">
        <v>0</v>
      </c>
      <c r="G5" s="2">
        <f t="shared" si="0"/>
        <v>6406.1220800000001</v>
      </c>
      <c r="H5" s="2">
        <f t="shared" si="1"/>
        <v>0.40000000002328306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39509.56</v>
      </c>
      <c r="D11" s="1">
        <f>'PR-RAS'!E15</f>
        <v>1227.33</v>
      </c>
      <c r="E11" s="1">
        <v>0</v>
      </c>
      <c r="F11" s="1">
        <v>0</v>
      </c>
      <c r="G11" s="2">
        <f t="shared" si="0"/>
        <v>419.6422</v>
      </c>
      <c r="H11" s="2">
        <f t="shared" si="1"/>
        <v>0.77000000000225555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142330.6</v>
      </c>
      <c r="D19" s="1">
        <f>'PR-RAS'!E23</f>
        <v>153897.96</v>
      </c>
      <c r="E19" s="1">
        <v>0</v>
      </c>
      <c r="F19" s="1">
        <v>0</v>
      </c>
      <c r="G19" s="2">
        <f t="shared" si="0"/>
        <v>8102.27736</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142330.6</v>
      </c>
      <c r="D23" s="1">
        <f>'PR-RAS'!E27</f>
        <v>153897.96</v>
      </c>
      <c r="E23" s="1">
        <v>0</v>
      </c>
      <c r="F23" s="1">
        <v>0</v>
      </c>
      <c r="G23" s="2">
        <f t="shared" si="0"/>
        <v>9902.7834399999992</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22424.63</v>
      </c>
      <c r="D25" s="1">
        <f>'PR-RAS'!E29</f>
        <v>22064.07</v>
      </c>
      <c r="E25" s="1">
        <v>0</v>
      </c>
      <c r="F25" s="1">
        <v>0</v>
      </c>
      <c r="G25" s="2">
        <f t="shared" si="0"/>
        <v>1597.2664800000002</v>
      </c>
      <c r="H25" s="2">
        <f t="shared" si="1"/>
        <v>0.43999999999869033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22352.73</v>
      </c>
      <c r="D27" s="1">
        <f>'PR-RAS'!E31</f>
        <v>21987.66</v>
      </c>
      <c r="E27" s="1">
        <v>0</v>
      </c>
      <c r="F27" s="1">
        <v>0</v>
      </c>
      <c r="G27" s="2">
        <f t="shared" si="0"/>
        <v>1724.5292999999999</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71.900000000000006</v>
      </c>
      <c r="D29" s="1">
        <f>'PR-RAS'!E33</f>
        <v>76.41</v>
      </c>
      <c r="E29" s="1">
        <v>0</v>
      </c>
      <c r="F29" s="1">
        <v>0</v>
      </c>
      <c r="G29" s="2">
        <f t="shared" si="0"/>
        <v>6.29216</v>
      </c>
      <c r="H29" s="2">
        <f t="shared" si="1"/>
        <v>0.50999999999999091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350742.60000000003</v>
      </c>
      <c r="D46" s="1">
        <f>'PR-RAS'!E50</f>
        <v>420699.95</v>
      </c>
      <c r="E46" s="1">
        <v>0</v>
      </c>
      <c r="F46" s="1">
        <v>0</v>
      </c>
      <c r="G46" s="2">
        <f t="shared" si="0"/>
        <v>53646.412499999999</v>
      </c>
      <c r="H46" s="2">
        <f t="shared" si="1"/>
        <v>0.44999999995343387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197505.88</v>
      </c>
      <c r="D55" s="1">
        <f>'PR-RAS'!E59</f>
        <v>373841</v>
      </c>
      <c r="E55" s="1">
        <v>0</v>
      </c>
      <c r="F55" s="1">
        <v>0</v>
      </c>
      <c r="G55" s="2">
        <f t="shared" si="0"/>
        <v>51040.145519999998</v>
      </c>
      <c r="H55" s="2">
        <f t="shared" si="1"/>
        <v>0.11999999999534339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197505.88</v>
      </c>
      <c r="D56" s="1">
        <f>'PR-RAS'!E60</f>
        <v>373841</v>
      </c>
      <c r="E56" s="1">
        <v>0</v>
      </c>
      <c r="F56" s="1">
        <v>0</v>
      </c>
      <c r="G56" s="2">
        <f t="shared" si="0"/>
        <v>51985.333400000003</v>
      </c>
      <c r="H56" s="2">
        <f t="shared" si="1"/>
        <v>0.11999999999534339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119676.29</v>
      </c>
      <c r="D58" s="1">
        <f>'PR-RAS'!E62</f>
        <v>4457</v>
      </c>
      <c r="E58" s="1">
        <v>0</v>
      </c>
      <c r="F58" s="1">
        <v>0</v>
      </c>
      <c r="G58" s="2">
        <f t="shared" si="0"/>
        <v>7329.64653</v>
      </c>
      <c r="H58" s="2">
        <f t="shared" si="1"/>
        <v>0.28999999999359716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119676.29</v>
      </c>
      <c r="D60" s="1">
        <f>'PR-RAS'!E64</f>
        <v>4457</v>
      </c>
      <c r="E60" s="1">
        <v>0</v>
      </c>
      <c r="F60" s="1">
        <v>0</v>
      </c>
      <c r="G60" s="2">
        <f t="shared" si="0"/>
        <v>7586.8271099999993</v>
      </c>
      <c r="H60" s="2">
        <f t="shared" si="1"/>
        <v>0.28999999999359716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1951.03</v>
      </c>
      <c r="D64" s="1">
        <f>'PR-RAS'!E68</f>
        <v>2401.9499999999998</v>
      </c>
      <c r="E64" s="1">
        <v>0</v>
      </c>
      <c r="F64" s="1">
        <v>0</v>
      </c>
      <c r="G64" s="2">
        <f t="shared" si="0"/>
        <v>425.56058999999999</v>
      </c>
      <c r="H64" s="2">
        <f t="shared" si="1"/>
        <v>8.0000000000154614E-2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1951.03</v>
      </c>
      <c r="D65" s="1">
        <f>'PR-RAS'!E69</f>
        <v>2401.9499999999998</v>
      </c>
      <c r="E65" s="1">
        <v>0</v>
      </c>
      <c r="F65" s="1">
        <v>0</v>
      </c>
      <c r="G65" s="2">
        <f t="shared" si="0"/>
        <v>432.31551999999999</v>
      </c>
      <c r="H65" s="2">
        <f t="shared" si="1"/>
        <v>8.0000000000154614E-2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31609.4</v>
      </c>
      <c r="D70" s="1">
        <f>'PR-RAS'!E74</f>
        <v>40000</v>
      </c>
      <c r="E70" s="1">
        <v>0</v>
      </c>
      <c r="F70" s="1">
        <v>0</v>
      </c>
      <c r="G70" s="2">
        <f t="shared" si="0"/>
        <v>7701.0486000000001</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31609.4</v>
      </c>
      <c r="D72" s="1">
        <f>'PR-RAS'!E76</f>
        <v>40000</v>
      </c>
      <c r="E72" s="1">
        <v>0</v>
      </c>
      <c r="F72" s="1">
        <v>0</v>
      </c>
      <c r="G72" s="2">
        <f t="shared" si="0"/>
        <v>7924.2673999999988</v>
      </c>
      <c r="H72" s="2">
        <f t="shared" si="1"/>
        <v>0.40000000000145519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66247.709999999992</v>
      </c>
      <c r="D78" s="1">
        <f>'PR-RAS'!E82</f>
        <v>53050.160000000011</v>
      </c>
      <c r="E78" s="1">
        <v>0</v>
      </c>
      <c r="F78" s="1">
        <v>0</v>
      </c>
      <c r="G78" s="2">
        <f t="shared" si="0"/>
        <v>13270.798310000002</v>
      </c>
      <c r="H78" s="2">
        <f t="shared" si="1"/>
        <v>0.45000000001891749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12.78</v>
      </c>
      <c r="D79" s="1">
        <f>'PR-RAS'!E83</f>
        <v>13.62</v>
      </c>
      <c r="E79" s="1">
        <v>0</v>
      </c>
      <c r="F79" s="1">
        <v>0</v>
      </c>
      <c r="G79" s="2">
        <f t="shared" si="0"/>
        <v>3.1215599999999997</v>
      </c>
      <c r="H79" s="2">
        <f t="shared" si="1"/>
        <v>0.60000000000000142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12.78</v>
      </c>
      <c r="D81" s="1">
        <f>'PR-RAS'!E85</f>
        <v>13.58</v>
      </c>
      <c r="E81" s="1">
        <v>0</v>
      </c>
      <c r="F81" s="1">
        <v>0</v>
      </c>
      <c r="G81" s="2">
        <f t="shared" si="0"/>
        <v>3.1951999999999998</v>
      </c>
      <c r="H81" s="2">
        <f t="shared" si="1"/>
        <v>0.64000000000000057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0.04</v>
      </c>
      <c r="E83" s="1">
        <v>0</v>
      </c>
      <c r="F83" s="1">
        <v>0</v>
      </c>
      <c r="G83" s="2">
        <f t="shared" si="0"/>
        <v>6.5600000000000007E-3</v>
      </c>
      <c r="H83" s="2">
        <f t="shared" si="1"/>
        <v>0.04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66234.929999999993</v>
      </c>
      <c r="D87" s="1">
        <f>'PR-RAS'!E91</f>
        <v>53036.540000000008</v>
      </c>
      <c r="E87" s="1">
        <v>0</v>
      </c>
      <c r="F87" s="1">
        <v>0</v>
      </c>
      <c r="G87" s="2">
        <f t="shared" si="0"/>
        <v>14818.488859999999</v>
      </c>
      <c r="H87" s="2">
        <f t="shared" si="1"/>
        <v>0.52999999999883585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22477.14</v>
      </c>
      <c r="D89" s="1">
        <f>'PR-RAS'!E93</f>
        <v>20667.36</v>
      </c>
      <c r="E89" s="1">
        <v>0</v>
      </c>
      <c r="F89" s="1">
        <v>0</v>
      </c>
      <c r="G89" s="2">
        <f t="shared" si="0"/>
        <v>5615.4436799999994</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42091.93</v>
      </c>
      <c r="D90" s="1">
        <f>'PR-RAS'!E94</f>
        <v>31731.99</v>
      </c>
      <c r="E90" s="1">
        <v>0</v>
      </c>
      <c r="F90" s="1">
        <v>0</v>
      </c>
      <c r="G90" s="2">
        <f t="shared" si="0"/>
        <v>9394.475989999999</v>
      </c>
      <c r="H90" s="2">
        <f t="shared" si="1"/>
        <v>7.9999999998108251E-2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1665.86</v>
      </c>
      <c r="D93" s="1">
        <f>'PR-RAS'!E97</f>
        <v>637.19000000000005</v>
      </c>
      <c r="E93" s="1">
        <v>0</v>
      </c>
      <c r="F93" s="1">
        <v>0</v>
      </c>
      <c r="G93" s="2">
        <f t="shared" si="0"/>
        <v>270.50207999999998</v>
      </c>
      <c r="H93" s="2">
        <f t="shared" si="1"/>
        <v>0.33000000000015461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834125.87</v>
      </c>
      <c r="D102" s="1">
        <f>'PR-RAS'!E106</f>
        <v>945084.81</v>
      </c>
      <c r="E102" s="1">
        <v>0</v>
      </c>
      <c r="F102" s="1">
        <v>0</v>
      </c>
      <c r="G102" s="2">
        <f t="shared" si="0"/>
        <v>275153.84449000005</v>
      </c>
      <c r="H102" s="2">
        <f t="shared" si="1"/>
        <v>0.31999999994877726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19769.98</v>
      </c>
      <c r="D103" s="1">
        <f>'PR-RAS'!E107</f>
        <v>31243.089999999997</v>
      </c>
      <c r="E103" s="1">
        <v>0</v>
      </c>
      <c r="F103" s="1">
        <v>0</v>
      </c>
      <c r="G103" s="2">
        <f t="shared" si="0"/>
        <v>8390.128319999998</v>
      </c>
      <c r="H103" s="2">
        <f t="shared" si="1"/>
        <v>0.1099999999969441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17185.509999999998</v>
      </c>
      <c r="D105" s="1">
        <f>'PR-RAS'!E109</f>
        <v>28783.599999999999</v>
      </c>
      <c r="E105" s="1">
        <v>0</v>
      </c>
      <c r="F105" s="1">
        <v>0</v>
      </c>
      <c r="G105" s="2">
        <f t="shared" si="0"/>
        <v>7774.2818399999987</v>
      </c>
      <c r="H105" s="2">
        <f t="shared" si="1"/>
        <v>0.8900000000030559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160.99</v>
      </c>
      <c r="D106" s="1">
        <f>'PR-RAS'!E110</f>
        <v>163.87</v>
      </c>
      <c r="E106" s="1">
        <v>0</v>
      </c>
      <c r="F106" s="1">
        <v>0</v>
      </c>
      <c r="G106" s="2">
        <f t="shared" si="0"/>
        <v>51.316650000000003</v>
      </c>
      <c r="H106" s="2">
        <f t="shared" si="1"/>
        <v>0.13999999999998636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2423.48</v>
      </c>
      <c r="D107" s="1">
        <f>'PR-RAS'!E111</f>
        <v>2295.62</v>
      </c>
      <c r="E107" s="1">
        <v>0</v>
      </c>
      <c r="F107" s="1">
        <v>0</v>
      </c>
      <c r="G107" s="2">
        <f t="shared" si="0"/>
        <v>743.56031999999993</v>
      </c>
      <c r="H107" s="2">
        <f t="shared" si="1"/>
        <v>0.86000000000012733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59356.01</v>
      </c>
      <c r="D108" s="1">
        <f>'PR-RAS'!E112</f>
        <v>58268.51</v>
      </c>
      <c r="E108" s="1">
        <v>0</v>
      </c>
      <c r="F108" s="1">
        <v>0</v>
      </c>
      <c r="G108" s="2">
        <f t="shared" si="0"/>
        <v>18820.554209999998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26.54</v>
      </c>
      <c r="D109" s="1">
        <f>'PR-RAS'!E113</f>
        <v>24.66</v>
      </c>
      <c r="E109" s="1">
        <v>0</v>
      </c>
      <c r="F109" s="1">
        <v>0</v>
      </c>
      <c r="G109" s="2">
        <f t="shared" si="0"/>
        <v>8.1928800000000006</v>
      </c>
      <c r="H109" s="2">
        <f t="shared" si="1"/>
        <v>0.80000000000000071</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9135.4500000000007</v>
      </c>
      <c r="D110" s="1">
        <f>'PR-RAS'!E114</f>
        <v>896.96</v>
      </c>
      <c r="E110" s="1">
        <v>0</v>
      </c>
      <c r="F110" s="1">
        <v>0</v>
      </c>
      <c r="G110" s="2">
        <f t="shared" si="0"/>
        <v>1191.30133</v>
      </c>
      <c r="H110" s="2">
        <f t="shared" si="1"/>
        <v>0.49000000000069122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398.17</v>
      </c>
      <c r="D112" s="1">
        <f>'PR-RAS'!E116</f>
        <v>0</v>
      </c>
      <c r="E112" s="1">
        <v>0</v>
      </c>
      <c r="F112" s="1">
        <v>0</v>
      </c>
      <c r="G112" s="2">
        <f t="shared" si="0"/>
        <v>44.196870000000004</v>
      </c>
      <c r="H112" s="2">
        <f t="shared" si="1"/>
        <v>0.17000000000001592</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49795.85</v>
      </c>
      <c r="D113" s="1">
        <f>'PR-RAS'!E117</f>
        <v>57346.89</v>
      </c>
      <c r="E113" s="1">
        <v>0</v>
      </c>
      <c r="F113" s="1">
        <v>0</v>
      </c>
      <c r="G113" s="2">
        <f t="shared" si="0"/>
        <v>18422.83856</v>
      </c>
      <c r="H113" s="2">
        <f t="shared" si="1"/>
        <v>0.26000000000203727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754999.88</v>
      </c>
      <c r="D116" s="1">
        <f>'PR-RAS'!E120</f>
        <v>855573.21000000008</v>
      </c>
      <c r="E116" s="1">
        <v>0</v>
      </c>
      <c r="F116" s="1">
        <v>0</v>
      </c>
      <c r="G116" s="2">
        <f t="shared" si="0"/>
        <v>283606.82450000005</v>
      </c>
      <c r="H116" s="2">
        <f t="shared" si="1"/>
        <v>0.33000000007450581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7182.8</v>
      </c>
      <c r="D117" s="1">
        <f>'PR-RAS'!E121</f>
        <v>55721.15</v>
      </c>
      <c r="E117" s="1">
        <v>0</v>
      </c>
      <c r="F117" s="1">
        <v>0</v>
      </c>
      <c r="G117" s="2">
        <f t="shared" si="0"/>
        <v>13760.511600000002</v>
      </c>
      <c r="H117" s="2">
        <f t="shared" si="1"/>
        <v>0.35000000000127329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747817.08</v>
      </c>
      <c r="D118" s="1">
        <f>'PR-RAS'!E122</f>
        <v>799852.06</v>
      </c>
      <c r="E118" s="1">
        <v>0</v>
      </c>
      <c r="F118" s="1">
        <v>0</v>
      </c>
      <c r="G118" s="2">
        <f t="shared" si="0"/>
        <v>274659.98040000006</v>
      </c>
      <c r="H118" s="2">
        <f t="shared" si="1"/>
        <v>0.14000000001396984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37.159999999999997</v>
      </c>
      <c r="D120" s="1">
        <f>'PR-RAS'!E124</f>
        <v>728.64</v>
      </c>
      <c r="E120" s="1">
        <v>0</v>
      </c>
      <c r="F120" s="1">
        <v>0</v>
      </c>
      <c r="G120" s="2">
        <f t="shared" si="0"/>
        <v>177.83835999999999</v>
      </c>
      <c r="H120" s="2">
        <f t="shared" si="1"/>
        <v>0.52000000000001023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37.159999999999997</v>
      </c>
      <c r="D121" s="1">
        <f>'PR-RAS'!E125</f>
        <v>728.64</v>
      </c>
      <c r="E121" s="1">
        <v>0</v>
      </c>
      <c r="F121" s="1">
        <v>0</v>
      </c>
      <c r="G121" s="2">
        <f t="shared" si="0"/>
        <v>179.33279999999999</v>
      </c>
      <c r="H121" s="2">
        <f t="shared" si="1"/>
        <v>0.52000000000001023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37.159999999999997</v>
      </c>
      <c r="D123" s="1">
        <f>'PR-RAS'!E127</f>
        <v>728.64</v>
      </c>
      <c r="E123" s="1">
        <v>0</v>
      </c>
      <c r="F123" s="1">
        <v>0</v>
      </c>
      <c r="G123" s="2">
        <f t="shared" si="0"/>
        <v>182.32168000000001</v>
      </c>
      <c r="H123" s="2">
        <f t="shared" si="1"/>
        <v>0.52000000000001023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8210.76</v>
      </c>
      <c r="D135" s="1">
        <f>'PR-RAS'!E139</f>
        <v>6186.61</v>
      </c>
      <c r="E135" s="1">
        <v>0</v>
      </c>
      <c r="F135" s="1">
        <v>0</v>
      </c>
      <c r="G135" s="2">
        <f t="shared" si="0"/>
        <v>2758.2533200000003</v>
      </c>
      <c r="H135" s="2">
        <f t="shared" si="1"/>
        <v>0.63000000000010914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88.77</v>
      </c>
      <c r="D136" s="1">
        <f>'PR-RAS'!E140</f>
        <v>0</v>
      </c>
      <c r="E136" s="1">
        <v>0</v>
      </c>
      <c r="F136" s="1">
        <v>0</v>
      </c>
      <c r="G136" s="2">
        <f t="shared" si="0"/>
        <v>11.98395</v>
      </c>
      <c r="H136" s="2">
        <f t="shared" si="1"/>
        <v>0.23000000000000398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88.77</v>
      </c>
      <c r="D145" s="1">
        <f>'PR-RAS'!E149</f>
        <v>0</v>
      </c>
      <c r="E145" s="1">
        <v>0</v>
      </c>
      <c r="F145" s="1">
        <v>0</v>
      </c>
      <c r="G145" s="2">
        <f t="shared" si="0"/>
        <v>12.782879999999999</v>
      </c>
      <c r="H145" s="2">
        <f t="shared" si="1"/>
        <v>0.23000000000000398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8121.99</v>
      </c>
      <c r="D146" s="1">
        <f>'PR-RAS'!E150</f>
        <v>6186.61</v>
      </c>
      <c r="E146" s="1">
        <v>0</v>
      </c>
      <c r="F146" s="1">
        <v>0</v>
      </c>
      <c r="G146" s="2">
        <f t="shared" si="0"/>
        <v>2971.8054499999998</v>
      </c>
      <c r="H146" s="2">
        <f t="shared" si="1"/>
        <v>0.4000000000005457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1363855.5</v>
      </c>
      <c r="D147" s="1">
        <f>'PR-RAS'!E151</f>
        <v>1372378.7699999996</v>
      </c>
      <c r="E147" s="1">
        <v>0</v>
      </c>
      <c r="F147" s="1">
        <v>0</v>
      </c>
      <c r="G147" s="2">
        <f t="shared" si="0"/>
        <v>599857.50383999979</v>
      </c>
      <c r="H147" s="2">
        <f t="shared" si="1"/>
        <v>0.73000000044703484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393189.52999999997</v>
      </c>
      <c r="D148" s="1">
        <f>'PR-RAS'!E152</f>
        <v>453553.89999999997</v>
      </c>
      <c r="E148" s="1">
        <v>0</v>
      </c>
      <c r="F148" s="1">
        <v>0</v>
      </c>
      <c r="G148" s="2">
        <f t="shared" si="0"/>
        <v>191143.70750999998</v>
      </c>
      <c r="H148" s="2">
        <f t="shared" si="1"/>
        <v>0.57000000006519258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319921.91999999998</v>
      </c>
      <c r="D149" s="1">
        <f>'PR-RAS'!E153</f>
        <v>368467.47</v>
      </c>
      <c r="E149" s="1">
        <v>0</v>
      </c>
      <c r="F149" s="1">
        <v>0</v>
      </c>
      <c r="G149" s="2">
        <f t="shared" si="0"/>
        <v>156414.81527999998</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319921.91999999998</v>
      </c>
      <c r="D150" s="1">
        <f>'PR-RAS'!E154</f>
        <v>368467.47</v>
      </c>
      <c r="E150" s="1">
        <v>0</v>
      </c>
      <c r="F150" s="1">
        <v>0</v>
      </c>
      <c r="G150" s="2">
        <f t="shared" si="0"/>
        <v>157471.67213999998</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20512.54</v>
      </c>
      <c r="D154" s="1">
        <f>'PR-RAS'!E158</f>
        <v>24246.66</v>
      </c>
      <c r="E154" s="1">
        <v>0</v>
      </c>
      <c r="F154" s="1">
        <v>0</v>
      </c>
      <c r="G154" s="2">
        <f t="shared" si="0"/>
        <v>10557.896580000001</v>
      </c>
      <c r="H154" s="2">
        <f t="shared" si="1"/>
        <v>0.7999999999992724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52755.07</v>
      </c>
      <c r="D155" s="1">
        <f>'PR-RAS'!E159</f>
        <v>60839.77</v>
      </c>
      <c r="E155" s="1">
        <v>0</v>
      </c>
      <c r="F155" s="1">
        <v>0</v>
      </c>
      <c r="G155" s="2">
        <f t="shared" si="0"/>
        <v>26862.929939999998</v>
      </c>
      <c r="H155" s="2">
        <f t="shared" si="1"/>
        <v>0.30000000000291038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52755.07</v>
      </c>
      <c r="D157" s="1">
        <f>'PR-RAS'!E161</f>
        <v>60839.77</v>
      </c>
      <c r="E157" s="1">
        <v>0</v>
      </c>
      <c r="F157" s="1">
        <v>0</v>
      </c>
      <c r="G157" s="2">
        <f t="shared" si="0"/>
        <v>27211.799159999999</v>
      </c>
      <c r="H157" s="2">
        <f t="shared" si="1"/>
        <v>0.30000000000291038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575590.46000000008</v>
      </c>
      <c r="D159" s="1">
        <f>'PR-RAS'!E163</f>
        <v>602843.92999999993</v>
      </c>
      <c r="E159" s="1">
        <v>0</v>
      </c>
      <c r="F159" s="1">
        <v>0</v>
      </c>
      <c r="G159" s="2">
        <f t="shared" si="0"/>
        <v>281441.97456</v>
      </c>
      <c r="H159" s="2">
        <f t="shared" si="1"/>
        <v>0.530000000144355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15744.01</v>
      </c>
      <c r="D160" s="1">
        <f>'PR-RAS'!E164</f>
        <v>20114.47</v>
      </c>
      <c r="E160" s="1">
        <v>0</v>
      </c>
      <c r="F160" s="1">
        <v>0</v>
      </c>
      <c r="G160" s="2">
        <f t="shared" si="0"/>
        <v>8899.6990500000011</v>
      </c>
      <c r="H160" s="2">
        <f t="shared" si="1"/>
        <v>0.48000000000138243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2723.34</v>
      </c>
      <c r="D161" s="1">
        <f>'PR-RAS'!E165</f>
        <v>3533.85</v>
      </c>
      <c r="E161" s="1">
        <v>0</v>
      </c>
      <c r="F161" s="1">
        <v>0</v>
      </c>
      <c r="G161" s="2">
        <f t="shared" si="0"/>
        <v>1566.5664000000002</v>
      </c>
      <c r="H161" s="2">
        <f t="shared" si="1"/>
        <v>0.49000000000023647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8785.44</v>
      </c>
      <c r="D162" s="1">
        <f>'PR-RAS'!E166</f>
        <v>9845.7900000000009</v>
      </c>
      <c r="E162" s="1">
        <v>0</v>
      </c>
      <c r="F162" s="1">
        <v>0</v>
      </c>
      <c r="G162" s="2">
        <f t="shared" si="0"/>
        <v>4584.800220000001</v>
      </c>
      <c r="H162" s="2">
        <f t="shared" si="1"/>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4235.2299999999996</v>
      </c>
      <c r="D163" s="1">
        <f>'PR-RAS'!E167</f>
        <v>3997.26</v>
      </c>
      <c r="E163" s="1">
        <v>0</v>
      </c>
      <c r="F163" s="1">
        <v>0</v>
      </c>
      <c r="G163" s="2">
        <f t="shared" si="0"/>
        <v>1981.2195000000002</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2737.57</v>
      </c>
      <c r="E164" s="1">
        <v>0</v>
      </c>
      <c r="F164" s="1">
        <v>0</v>
      </c>
      <c r="G164" s="2">
        <f t="shared" si="0"/>
        <v>892.44782000000009</v>
      </c>
      <c r="H164" s="2">
        <f t="shared" si="1"/>
        <v>0.42999999999983629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136215.80000000002</v>
      </c>
      <c r="D165" s="1">
        <f>'PR-RAS'!E169</f>
        <v>136513.80999999997</v>
      </c>
      <c r="E165" s="1">
        <v>0</v>
      </c>
      <c r="F165" s="1">
        <v>0</v>
      </c>
      <c r="G165" s="2">
        <f t="shared" si="0"/>
        <v>67115.920879999991</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17768.39</v>
      </c>
      <c r="D166" s="1">
        <f>'PR-RAS'!E170</f>
        <v>20238.330000000002</v>
      </c>
      <c r="E166" s="1">
        <v>0</v>
      </c>
      <c r="F166" s="1">
        <v>0</v>
      </c>
      <c r="G166" s="2">
        <f t="shared" si="0"/>
        <v>9610.43325</v>
      </c>
      <c r="H166" s="2">
        <f t="shared" si="1"/>
        <v>0.72000000000116415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42502.19</v>
      </c>
      <c r="D167" s="1">
        <f>'PR-RAS'!E171</f>
        <v>58081.7</v>
      </c>
      <c r="E167" s="1">
        <v>0</v>
      </c>
      <c r="F167" s="1">
        <v>0</v>
      </c>
      <c r="G167" s="2">
        <f t="shared" si="0"/>
        <v>26338.487939999999</v>
      </c>
      <c r="H167" s="2">
        <f t="shared" si="1"/>
        <v>0.49000000000523869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68974.31</v>
      </c>
      <c r="D168" s="1">
        <f>'PR-RAS'!E172</f>
        <v>49501.62</v>
      </c>
      <c r="E168" s="1">
        <v>0</v>
      </c>
      <c r="F168" s="1">
        <v>0</v>
      </c>
      <c r="G168" s="2">
        <f t="shared" si="0"/>
        <v>28052.25085</v>
      </c>
      <c r="H168" s="2">
        <f t="shared" si="1"/>
        <v>0.68999999999505235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5904.96</v>
      </c>
      <c r="D169" s="1">
        <f>'PR-RAS'!E173</f>
        <v>6315.22</v>
      </c>
      <c r="E169" s="1">
        <v>0</v>
      </c>
      <c r="F169" s="1">
        <v>0</v>
      </c>
      <c r="G169" s="2">
        <f t="shared" si="0"/>
        <v>3113.9472000000005</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1030.45</v>
      </c>
      <c r="D170" s="1">
        <f>'PR-RAS'!E174</f>
        <v>1912.58</v>
      </c>
      <c r="E170" s="1">
        <v>0</v>
      </c>
      <c r="F170" s="1">
        <v>0</v>
      </c>
      <c r="G170" s="2">
        <f t="shared" si="0"/>
        <v>820.59808999999996</v>
      </c>
      <c r="H170" s="2">
        <f t="shared" si="1"/>
        <v>0.87000000000011823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35.5</v>
      </c>
      <c r="D172" s="1">
        <f>'PR-RAS'!E176</f>
        <v>464.36</v>
      </c>
      <c r="E172" s="1">
        <v>0</v>
      </c>
      <c r="F172" s="1">
        <v>0</v>
      </c>
      <c r="G172" s="2">
        <f t="shared" si="0"/>
        <v>164.88162000000003</v>
      </c>
      <c r="H172" s="2">
        <f t="shared" si="1"/>
        <v>0.86000000000001364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398893.28</v>
      </c>
      <c r="D173" s="1">
        <f>'PR-RAS'!E177</f>
        <v>383955.67000000004</v>
      </c>
      <c r="E173" s="1">
        <v>0</v>
      </c>
      <c r="F173" s="1">
        <v>0</v>
      </c>
      <c r="G173" s="2">
        <f t="shared" si="0"/>
        <v>200690.39464000001</v>
      </c>
      <c r="H173" s="2">
        <f t="shared" si="1"/>
        <v>0.60999999998603016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11102.68</v>
      </c>
      <c r="D174" s="1">
        <f>'PR-RAS'!E178</f>
        <v>13035.7</v>
      </c>
      <c r="E174" s="1">
        <v>0</v>
      </c>
      <c r="F174" s="1">
        <v>0</v>
      </c>
      <c r="G174" s="2">
        <f t="shared" si="0"/>
        <v>6431.1158399999995</v>
      </c>
      <c r="H174" s="2">
        <f t="shared" si="1"/>
        <v>0.61999999999898137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120039.39</v>
      </c>
      <c r="D175" s="1">
        <f>'PR-RAS'!E179</f>
        <v>157636.04</v>
      </c>
      <c r="E175" s="1">
        <v>0</v>
      </c>
      <c r="F175" s="1">
        <v>0</v>
      </c>
      <c r="G175" s="2">
        <f t="shared" si="0"/>
        <v>75744.195779999995</v>
      </c>
      <c r="H175" s="2">
        <f t="shared" si="1"/>
        <v>0.430000000007567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8851.2800000000007</v>
      </c>
      <c r="D176" s="1">
        <f>'PR-RAS'!E180</f>
        <v>10598.92</v>
      </c>
      <c r="E176" s="1">
        <v>0</v>
      </c>
      <c r="F176" s="1">
        <v>0</v>
      </c>
      <c r="G176" s="2">
        <f t="shared" si="0"/>
        <v>5258.5960000000005</v>
      </c>
      <c r="H176" s="2">
        <f t="shared" si="1"/>
        <v>0.36000000000058208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27446.02</v>
      </c>
      <c r="D177" s="1">
        <f>'PR-RAS'!E181</f>
        <v>28535.83</v>
      </c>
      <c r="E177" s="1">
        <v>0</v>
      </c>
      <c r="F177" s="1">
        <v>0</v>
      </c>
      <c r="G177" s="2">
        <f t="shared" si="0"/>
        <v>14875.11168</v>
      </c>
      <c r="H177" s="2">
        <f t="shared" si="1"/>
        <v>0.18999999999869033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24203.26</v>
      </c>
      <c r="D178" s="1">
        <f>'PR-RAS'!E182</f>
        <v>32542.22</v>
      </c>
      <c r="E178" s="1">
        <v>0</v>
      </c>
      <c r="F178" s="1">
        <v>0</v>
      </c>
      <c r="G178" s="2">
        <f t="shared" si="0"/>
        <v>15803.922899999998</v>
      </c>
      <c r="H178" s="2">
        <f t="shared" si="1"/>
        <v>0.47999999999956344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1883.67</v>
      </c>
      <c r="D179" s="1">
        <f>'PR-RAS'!E183</f>
        <v>2835.44</v>
      </c>
      <c r="E179" s="1">
        <v>0</v>
      </c>
      <c r="F179" s="1">
        <v>0</v>
      </c>
      <c r="G179" s="2">
        <f t="shared" si="0"/>
        <v>1344.7099000000001</v>
      </c>
      <c r="H179" s="2">
        <f t="shared" si="1"/>
        <v>0.76999999999998181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81254.34</v>
      </c>
      <c r="D180" s="1">
        <f>'PR-RAS'!E184</f>
        <v>91598.399999999994</v>
      </c>
      <c r="E180" s="1">
        <v>0</v>
      </c>
      <c r="F180" s="1">
        <v>0</v>
      </c>
      <c r="G180" s="2">
        <f t="shared" si="0"/>
        <v>47336.754059999999</v>
      </c>
      <c r="H180" s="2">
        <f t="shared" si="1"/>
        <v>0.73999999999068677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19005.07</v>
      </c>
      <c r="D181" s="1">
        <f>'PR-RAS'!E185</f>
        <v>18139.8</v>
      </c>
      <c r="E181" s="1">
        <v>0</v>
      </c>
      <c r="F181" s="1">
        <v>0</v>
      </c>
      <c r="G181" s="2">
        <f t="shared" si="0"/>
        <v>9951.2405999999992</v>
      </c>
      <c r="H181" s="2">
        <f t="shared" si="1"/>
        <v>0.27000000000043656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105107.57</v>
      </c>
      <c r="D182" s="1">
        <f>'PR-RAS'!E186</f>
        <v>29033.32</v>
      </c>
      <c r="E182" s="1">
        <v>0</v>
      </c>
      <c r="F182" s="1">
        <v>0</v>
      </c>
      <c r="G182" s="2">
        <f t="shared" si="0"/>
        <v>29534.532010000003</v>
      </c>
      <c r="H182" s="2">
        <f t="shared" si="1"/>
        <v>0.74999999999272404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24737.37</v>
      </c>
      <c r="D184" s="1">
        <f>'PR-RAS'!E188</f>
        <v>62259.979999999996</v>
      </c>
      <c r="E184" s="1">
        <v>0</v>
      </c>
      <c r="F184" s="1">
        <v>0</v>
      </c>
      <c r="G184" s="2">
        <f t="shared" si="0"/>
        <v>27314.091389999998</v>
      </c>
      <c r="H184" s="2">
        <f t="shared" si="1"/>
        <v>0.3900000000030559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7072.62</v>
      </c>
      <c r="E185" s="1">
        <v>0</v>
      </c>
      <c r="F185" s="1">
        <v>0</v>
      </c>
      <c r="G185" s="2">
        <f t="shared" si="0"/>
        <v>2602.7241599999998</v>
      </c>
      <c r="H185" s="2">
        <f t="shared" si="1"/>
        <v>0.38000000000010914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1053.0899999999999</v>
      </c>
      <c r="D186" s="1">
        <f>'PR-RAS'!E190</f>
        <v>2680.32</v>
      </c>
      <c r="E186" s="1">
        <v>0</v>
      </c>
      <c r="F186" s="1">
        <v>0</v>
      </c>
      <c r="G186" s="2">
        <f t="shared" si="0"/>
        <v>1186.5400500000001</v>
      </c>
      <c r="H186" s="2">
        <f t="shared" si="1"/>
        <v>0.41000000000008185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6950.11</v>
      </c>
      <c r="D187" s="1">
        <f>'PR-RAS'!E191</f>
        <v>9921.15</v>
      </c>
      <c r="E187" s="1">
        <v>0</v>
      </c>
      <c r="F187" s="1">
        <v>0</v>
      </c>
      <c r="G187" s="2">
        <f t="shared" si="0"/>
        <v>4983.3882599999997</v>
      </c>
      <c r="H187" s="2">
        <f t="shared" si="1"/>
        <v>0.25999999999930878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1600.5</v>
      </c>
      <c r="D188" s="1">
        <f>'PR-RAS'!E192</f>
        <v>1655.52</v>
      </c>
      <c r="E188" s="1">
        <v>0</v>
      </c>
      <c r="F188" s="1">
        <v>0</v>
      </c>
      <c r="G188" s="2">
        <f t="shared" si="0"/>
        <v>918.45798000000002</v>
      </c>
      <c r="H188" s="2">
        <f t="shared" si="1"/>
        <v>0.98000000000001819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1289.08</v>
      </c>
      <c r="D189" s="1">
        <f>'PR-RAS'!E193</f>
        <v>2058.73</v>
      </c>
      <c r="E189" s="1">
        <v>0</v>
      </c>
      <c r="F189" s="1">
        <v>0</v>
      </c>
      <c r="G189" s="2">
        <f t="shared" si="0"/>
        <v>1016.42952</v>
      </c>
      <c r="H189" s="2">
        <f t="shared" si="1"/>
        <v>0.34999999999990905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4259.3599999999997</v>
      </c>
      <c r="D190" s="1">
        <f>'PR-RAS'!E194</f>
        <v>152.44</v>
      </c>
      <c r="E190" s="1">
        <v>0</v>
      </c>
      <c r="F190" s="1">
        <v>0</v>
      </c>
      <c r="G190" s="2">
        <f t="shared" si="0"/>
        <v>862.64135999999996</v>
      </c>
      <c r="H190" s="2">
        <f t="shared" si="1"/>
        <v>0.79999999999967031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9585.23</v>
      </c>
      <c r="D191" s="1">
        <f>'PR-RAS'!E195</f>
        <v>38719.199999999997</v>
      </c>
      <c r="E191" s="1">
        <v>0</v>
      </c>
      <c r="F191" s="1">
        <v>0</v>
      </c>
      <c r="G191" s="2">
        <f t="shared" si="0"/>
        <v>16534.489699999998</v>
      </c>
      <c r="H191" s="2">
        <f t="shared" si="1"/>
        <v>0.42999999999665306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26932.68</v>
      </c>
      <c r="D192" s="1">
        <f>'PR-RAS'!E196</f>
        <v>26390.38</v>
      </c>
      <c r="E192" s="1">
        <v>0</v>
      </c>
      <c r="F192" s="1">
        <v>0</v>
      </c>
      <c r="G192" s="2">
        <f t="shared" si="0"/>
        <v>15225.267040000001</v>
      </c>
      <c r="H192" s="2">
        <f t="shared" si="1"/>
        <v>0.7000000000007276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1330.45</v>
      </c>
      <c r="D198" s="1">
        <f>'PR-RAS'!E202</f>
        <v>13614.98</v>
      </c>
      <c r="E198" s="1">
        <v>0</v>
      </c>
      <c r="F198" s="1">
        <v>0</v>
      </c>
      <c r="G198" s="2">
        <f t="shared" si="0"/>
        <v>5626.4007700000002</v>
      </c>
      <c r="H198" s="2">
        <f t="shared" si="1"/>
        <v>0.47000000000048203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1330.45</v>
      </c>
      <c r="D201" s="1">
        <f>'PR-RAS'!E205</f>
        <v>13614.98</v>
      </c>
      <c r="E201" s="1">
        <v>0</v>
      </c>
      <c r="F201" s="1">
        <v>0</v>
      </c>
      <c r="G201" s="2">
        <f t="shared" si="0"/>
        <v>5712.0820000000003</v>
      </c>
      <c r="H201" s="2">
        <f t="shared" si="1"/>
        <v>0.47000000000048203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25602.23</v>
      </c>
      <c r="D206" s="1">
        <f>'PR-RAS'!E210</f>
        <v>12775.400000000001</v>
      </c>
      <c r="E206" s="1">
        <v>0</v>
      </c>
      <c r="F206" s="1">
        <v>0</v>
      </c>
      <c r="G206" s="2">
        <f t="shared" si="0"/>
        <v>10486.371149999999</v>
      </c>
      <c r="H206" s="2">
        <f t="shared" si="1"/>
        <v>0.63000000000101863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10322.43</v>
      </c>
      <c r="D207" s="1">
        <f>'PR-RAS'!E211</f>
        <v>3659.48</v>
      </c>
      <c r="E207" s="1">
        <v>0</v>
      </c>
      <c r="F207" s="1">
        <v>0</v>
      </c>
      <c r="G207" s="2">
        <f t="shared" si="0"/>
        <v>3634.1263399999998</v>
      </c>
      <c r="H207" s="2">
        <f t="shared" si="1"/>
        <v>0.91000000000030923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40.36</v>
      </c>
      <c r="D208" s="1">
        <f>'PR-RAS'!E212</f>
        <v>0</v>
      </c>
      <c r="E208" s="1">
        <v>0</v>
      </c>
      <c r="F208" s="1">
        <v>0</v>
      </c>
      <c r="G208" s="2">
        <f t="shared" si="0"/>
        <v>8.3545199999999991</v>
      </c>
      <c r="H208" s="2">
        <f t="shared" si="1"/>
        <v>0.35999999999999943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401.06</v>
      </c>
      <c r="D209" s="1">
        <f>'PR-RAS'!E213</f>
        <v>306.06</v>
      </c>
      <c r="E209" s="1">
        <v>0</v>
      </c>
      <c r="F209" s="1">
        <v>0</v>
      </c>
      <c r="G209" s="2">
        <f t="shared" si="0"/>
        <v>210.74144000000001</v>
      </c>
      <c r="H209" s="2">
        <f t="shared" si="1"/>
        <v>0.12000000000000455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14838.38</v>
      </c>
      <c r="D210" s="1">
        <f>'PR-RAS'!E214</f>
        <v>8809.86</v>
      </c>
      <c r="E210" s="1">
        <v>0</v>
      </c>
      <c r="F210" s="1">
        <v>0</v>
      </c>
      <c r="G210" s="2">
        <f t="shared" si="0"/>
        <v>6783.7428999999993</v>
      </c>
      <c r="H210" s="2">
        <f t="shared" si="1"/>
        <v>0.51999999999861757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115208.36</v>
      </c>
      <c r="D211" s="1">
        <f>'PR-RAS'!E215</f>
        <v>44100.38</v>
      </c>
      <c r="E211" s="1">
        <v>0</v>
      </c>
      <c r="F211" s="1">
        <v>0</v>
      </c>
      <c r="G211" s="2">
        <f t="shared" si="0"/>
        <v>42715.915199999996</v>
      </c>
      <c r="H211" s="2">
        <f t="shared" si="1"/>
        <v>0.73999999999796273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115208.36</v>
      </c>
      <c r="D212" s="1">
        <f>'PR-RAS'!E216</f>
        <v>44100.38</v>
      </c>
      <c r="E212" s="1">
        <v>0</v>
      </c>
      <c r="F212" s="1">
        <v>0</v>
      </c>
      <c r="G212" s="2">
        <f t="shared" si="0"/>
        <v>42919.32432</v>
      </c>
      <c r="H212" s="2">
        <f t="shared" si="1"/>
        <v>0.73999999999796273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115208.36</v>
      </c>
      <c r="D214" s="1">
        <f>'PR-RAS'!E218</f>
        <v>44100.38</v>
      </c>
      <c r="E214" s="1">
        <v>0</v>
      </c>
      <c r="F214" s="1">
        <v>0</v>
      </c>
      <c r="G214" s="2">
        <f t="shared" si="0"/>
        <v>43326.14256</v>
      </c>
      <c r="H214" s="2">
        <f t="shared" si="1"/>
        <v>0.73999999999796273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17538.32</v>
      </c>
      <c r="D220" s="1">
        <f>'PR-RAS'!E224</f>
        <v>32083.13</v>
      </c>
      <c r="E220" s="1">
        <v>0</v>
      </c>
      <c r="F220" s="1">
        <v>0</v>
      </c>
      <c r="G220" s="2">
        <f t="shared" si="0"/>
        <v>17893.303019999999</v>
      </c>
      <c r="H220" s="2">
        <f t="shared" si="1"/>
        <v>0.4500000000007276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17538.32</v>
      </c>
      <c r="D227" s="1">
        <f>'PR-RAS'!E231</f>
        <v>32083.13</v>
      </c>
      <c r="E227" s="1">
        <v>0</v>
      </c>
      <c r="F227" s="1">
        <v>0</v>
      </c>
      <c r="G227" s="2">
        <f t="shared" si="0"/>
        <v>18465.235080000002</v>
      </c>
      <c r="H227" s="2">
        <f t="shared" si="1"/>
        <v>0.4500000000007276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17538.32</v>
      </c>
      <c r="D228" s="1">
        <f>'PR-RAS'!E232</f>
        <v>22451.47</v>
      </c>
      <c r="E228" s="1">
        <v>0</v>
      </c>
      <c r="F228" s="1">
        <v>0</v>
      </c>
      <c r="G228" s="2">
        <f t="shared" si="0"/>
        <v>14174.166020000001</v>
      </c>
      <c r="H228" s="2">
        <f t="shared" si="1"/>
        <v>0.79000000000087311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9631.66</v>
      </c>
      <c r="E229" s="1">
        <v>0</v>
      </c>
      <c r="F229" s="1">
        <v>0</v>
      </c>
      <c r="G229" s="2">
        <f t="shared" si="0"/>
        <v>4392.0369600000004</v>
      </c>
      <c r="H229" s="2">
        <f t="shared" si="1"/>
        <v>0.34000000000014552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83496.97</v>
      </c>
      <c r="D248" s="1">
        <f>'PR-RAS'!E252</f>
        <v>89682.540000000008</v>
      </c>
      <c r="E248" s="1">
        <v>0</v>
      </c>
      <c r="F248" s="1">
        <v>0</v>
      </c>
      <c r="G248" s="2">
        <f t="shared" si="0"/>
        <v>64926.926350000009</v>
      </c>
      <c r="H248" s="2">
        <f t="shared" si="1"/>
        <v>0.48999999999068677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83496.97</v>
      </c>
      <c r="D255" s="1">
        <f>'PR-RAS'!E259</f>
        <v>89682.540000000008</v>
      </c>
      <c r="E255" s="1">
        <v>0</v>
      </c>
      <c r="F255" s="1">
        <v>0</v>
      </c>
      <c r="G255" s="2">
        <f t="shared" si="0"/>
        <v>66766.960700000011</v>
      </c>
      <c r="H255" s="2">
        <f t="shared" si="1"/>
        <v>0.48999999999068677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48208.9</v>
      </c>
      <c r="D256" s="1">
        <f>'PR-RAS'!E260</f>
        <v>47050.400000000001</v>
      </c>
      <c r="E256" s="1">
        <v>0</v>
      </c>
      <c r="F256" s="1">
        <v>0</v>
      </c>
      <c r="G256" s="2">
        <f t="shared" si="0"/>
        <v>36288.9735</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35288.07</v>
      </c>
      <c r="D257" s="1">
        <f>'PR-RAS'!E261</f>
        <v>42632.14</v>
      </c>
      <c r="E257" s="1">
        <v>0</v>
      </c>
      <c r="F257" s="1">
        <v>0</v>
      </c>
      <c r="G257" s="2">
        <f t="shared" si="0"/>
        <v>30861.401600000001</v>
      </c>
      <c r="H257" s="2">
        <f t="shared" si="1"/>
        <v>0.20999999999912689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151899.18</v>
      </c>
      <c r="D259" s="1">
        <f>'PR-RAS'!E263</f>
        <v>123724.51</v>
      </c>
      <c r="E259" s="1">
        <v>0</v>
      </c>
      <c r="F259" s="1">
        <v>0</v>
      </c>
      <c r="G259" s="2">
        <f t="shared" si="0"/>
        <v>103031.83559999999</v>
      </c>
      <c r="H259" s="2">
        <f t="shared" si="1"/>
        <v>0.66999999999825377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61354.539999999994</v>
      </c>
      <c r="D260" s="1">
        <f>'PR-RAS'!E264</f>
        <v>69175.509999999995</v>
      </c>
      <c r="E260" s="1">
        <v>0</v>
      </c>
      <c r="F260" s="1">
        <v>0</v>
      </c>
      <c r="G260" s="2">
        <f t="shared" si="0"/>
        <v>51723.740040000004</v>
      </c>
      <c r="H260" s="2">
        <f t="shared" si="1"/>
        <v>0.95000000001164153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43633.06</v>
      </c>
      <c r="D261" s="1">
        <f>'PR-RAS'!E265</f>
        <v>56251.07</v>
      </c>
      <c r="E261" s="1">
        <v>0</v>
      </c>
      <c r="F261" s="1">
        <v>0</v>
      </c>
      <c r="G261" s="2">
        <f t="shared" si="0"/>
        <v>40595.152000000002</v>
      </c>
      <c r="H261" s="2">
        <f t="shared" si="1"/>
        <v>0.12999999999738066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17721.48</v>
      </c>
      <c r="D262" s="1">
        <f>'PR-RAS'!E266</f>
        <v>12924.44</v>
      </c>
      <c r="E262" s="1">
        <v>0</v>
      </c>
      <c r="F262" s="1">
        <v>0</v>
      </c>
      <c r="G262" s="2">
        <f t="shared" si="0"/>
        <v>11371.863960000001</v>
      </c>
      <c r="H262" s="2">
        <f t="shared" si="1"/>
        <v>0.92000000000007276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31853.47</v>
      </c>
      <c r="D264" s="1">
        <f>'PR-RAS'!E268</f>
        <v>0</v>
      </c>
      <c r="E264" s="1">
        <v>0</v>
      </c>
      <c r="F264" s="1">
        <v>0</v>
      </c>
      <c r="G264" s="2">
        <f t="shared" si="0"/>
        <v>8377.4626100000005</v>
      </c>
      <c r="H264" s="2">
        <f t="shared" si="1"/>
        <v>0.47000000000116415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31853.47</v>
      </c>
      <c r="D265" s="1">
        <f>'PR-RAS'!E269</f>
        <v>0</v>
      </c>
      <c r="E265" s="1">
        <v>0</v>
      </c>
      <c r="F265" s="1">
        <v>0</v>
      </c>
      <c r="G265" s="2">
        <f t="shared" ref="G265:G521" si="8">(B265/1000)*(C265*1+D265*2)</f>
        <v>8409.3160800000005</v>
      </c>
      <c r="H265" s="2">
        <f t="shared" ref="H265:H521" si="9">ABS(C265-ROUND(C265,0))+ABS(D265-ROUND(D265,0))</f>
        <v>0.47000000000116415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58691.17</v>
      </c>
      <c r="D275" s="1">
        <f>'PR-RAS'!E279</f>
        <v>54549</v>
      </c>
      <c r="E275" s="1">
        <v>0</v>
      </c>
      <c r="F275" s="1">
        <v>0</v>
      </c>
      <c r="G275" s="2">
        <f t="shared" si="8"/>
        <v>45974.232579999996</v>
      </c>
      <c r="H275" s="2">
        <f t="shared" si="9"/>
        <v>0.16999999999825377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58691.17</v>
      </c>
      <c r="D276" s="1">
        <f>'PR-RAS'!E280</f>
        <v>54549</v>
      </c>
      <c r="E276" s="1">
        <v>0</v>
      </c>
      <c r="F276" s="1">
        <v>0</v>
      </c>
      <c r="G276" s="2">
        <f t="shared" si="8"/>
        <v>46142.02175</v>
      </c>
      <c r="H276" s="2">
        <f t="shared" si="9"/>
        <v>0.16999999999825377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1363855.5</v>
      </c>
      <c r="D285" s="1">
        <f>'PR-RAS'!E289</f>
        <v>1372378.7699999996</v>
      </c>
      <c r="E285" s="1">
        <v>0</v>
      </c>
      <c r="F285" s="1">
        <v>0</v>
      </c>
      <c r="G285" s="2">
        <f t="shared" si="8"/>
        <v>1166846.1033599996</v>
      </c>
      <c r="H285" s="2">
        <f t="shared" si="9"/>
        <v>0.73000000044703484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476524.54999999981</v>
      </c>
      <c r="D286" s="1">
        <f>'PR-RAS'!E290</f>
        <v>800986.22000000067</v>
      </c>
      <c r="E286" s="1">
        <v>0</v>
      </c>
      <c r="F286" s="1">
        <v>0</v>
      </c>
      <c r="G286" s="2">
        <f t="shared" si="8"/>
        <v>592371.64215000032</v>
      </c>
      <c r="H286" s="2">
        <f t="shared" si="9"/>
        <v>0.67000000085681677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3120870.6</v>
      </c>
      <c r="D288" s="1">
        <f>'PR-RAS'!E292</f>
        <v>3811076.06</v>
      </c>
      <c r="E288" s="1">
        <v>0</v>
      </c>
      <c r="F288" s="1">
        <v>0</v>
      </c>
      <c r="G288" s="2">
        <f t="shared" si="8"/>
        <v>3083247.5206399998</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148538.23000000001</v>
      </c>
      <c r="D290" s="1">
        <f>'PR-RAS'!E294</f>
        <v>177557.42</v>
      </c>
      <c r="E290" s="1">
        <v>0</v>
      </c>
      <c r="F290" s="1">
        <v>0</v>
      </c>
      <c r="G290" s="2">
        <f t="shared" si="8"/>
        <v>145555.73723</v>
      </c>
      <c r="H290" s="2">
        <f t="shared" si="9"/>
        <v>0.65000000002328306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86.77</v>
      </c>
      <c r="D291" s="1">
        <f>'PR-RAS'!E295</f>
        <v>938</v>
      </c>
      <c r="E291" s="1">
        <v>0</v>
      </c>
      <c r="F291" s="1">
        <v>0</v>
      </c>
      <c r="G291" s="2">
        <f t="shared" si="8"/>
        <v>569.2032999999999</v>
      </c>
      <c r="H291" s="2">
        <f t="shared" si="9"/>
        <v>0.23000000000000398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388095.27999999997</v>
      </c>
      <c r="D293" s="1">
        <f>'PR-RAS'!E298</f>
        <v>339622.13</v>
      </c>
      <c r="E293" s="1">
        <v>0</v>
      </c>
      <c r="F293" s="1">
        <v>0</v>
      </c>
      <c r="G293" s="2">
        <f t="shared" si="8"/>
        <v>311663.14568000002</v>
      </c>
      <c r="H293" s="2">
        <f t="shared" si="9"/>
        <v>0.40999999997438863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384535.43</v>
      </c>
      <c r="D294" s="1">
        <f>'PR-RAS'!E299</f>
        <v>334208.05</v>
      </c>
      <c r="E294" s="1">
        <v>0</v>
      </c>
      <c r="F294" s="1">
        <v>0</v>
      </c>
      <c r="G294" s="2">
        <f t="shared" si="8"/>
        <v>308514.79829000001</v>
      </c>
      <c r="H294" s="2">
        <f t="shared" si="9"/>
        <v>0.47999999998137355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384535.43</v>
      </c>
      <c r="D295" s="1">
        <f>'PR-RAS'!E300</f>
        <v>334208.05</v>
      </c>
      <c r="E295" s="1">
        <v>0</v>
      </c>
      <c r="F295" s="1">
        <v>0</v>
      </c>
      <c r="G295" s="2">
        <f t="shared" si="8"/>
        <v>309567.74981999997</v>
      </c>
      <c r="H295" s="2">
        <f t="shared" si="9"/>
        <v>0.47999999998137355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384535.43</v>
      </c>
      <c r="D296" s="1">
        <f>'PR-RAS'!E301</f>
        <v>334208.05</v>
      </c>
      <c r="E296" s="1">
        <v>0</v>
      </c>
      <c r="F296" s="1">
        <v>0</v>
      </c>
      <c r="G296" s="2">
        <f t="shared" si="8"/>
        <v>310620.70134999999</v>
      </c>
      <c r="H296" s="2">
        <f t="shared" si="9"/>
        <v>0.47999999998137355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3559.85</v>
      </c>
      <c r="D306" s="1">
        <f>'PR-RAS'!E311</f>
        <v>5414.08</v>
      </c>
      <c r="E306" s="1">
        <v>0</v>
      </c>
      <c r="F306" s="1">
        <v>0</v>
      </c>
      <c r="G306" s="2">
        <f t="shared" si="8"/>
        <v>4388.3430500000004</v>
      </c>
      <c r="H306" s="2">
        <f t="shared" si="9"/>
        <v>0.23000000000001819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3559.85</v>
      </c>
      <c r="D307" s="1">
        <f>'PR-RAS'!E312</f>
        <v>5414.08</v>
      </c>
      <c r="E307" s="1">
        <v>0</v>
      </c>
      <c r="F307" s="1">
        <v>0</v>
      </c>
      <c r="G307" s="2">
        <f t="shared" si="8"/>
        <v>4402.7310600000001</v>
      </c>
      <c r="H307" s="2">
        <f t="shared" si="9"/>
        <v>0.23000000000001819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3559.85</v>
      </c>
      <c r="D308" s="1">
        <f>'PR-RAS'!E313</f>
        <v>5414.08</v>
      </c>
      <c r="E308" s="1">
        <v>0</v>
      </c>
      <c r="F308" s="1">
        <v>0</v>
      </c>
      <c r="G308" s="2">
        <f t="shared" si="8"/>
        <v>4417.1190699999997</v>
      </c>
      <c r="H308" s="2">
        <f t="shared" si="9"/>
        <v>0.23000000000001819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1217644.77</v>
      </c>
      <c r="D345" s="1">
        <f>'PR-RAS'!E350</f>
        <v>1466077.0700000003</v>
      </c>
      <c r="E345" s="1">
        <v>0</v>
      </c>
      <c r="F345" s="1">
        <v>0</v>
      </c>
      <c r="G345" s="2">
        <f t="shared" si="8"/>
        <v>1427530.82504</v>
      </c>
      <c r="H345" s="2">
        <f t="shared" si="9"/>
        <v>0.30000000027939677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89700</v>
      </c>
      <c r="E346" s="1">
        <v>0</v>
      </c>
      <c r="F346" s="1">
        <v>0</v>
      </c>
      <c r="G346" s="2">
        <f t="shared" si="8"/>
        <v>61892.999999999993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89700</v>
      </c>
      <c r="E347" s="1">
        <v>0</v>
      </c>
      <c r="F347" s="1">
        <v>0</v>
      </c>
      <c r="G347" s="2">
        <f t="shared" si="8"/>
        <v>62072.399999999994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89700</v>
      </c>
      <c r="E348" s="1">
        <v>0</v>
      </c>
      <c r="F348" s="1">
        <v>0</v>
      </c>
      <c r="G348" s="2">
        <f t="shared" si="8"/>
        <v>62251.799999999996</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1178071.81</v>
      </c>
      <c r="D358" s="1">
        <f>'PR-RAS'!E363</f>
        <v>1362780.0700000003</v>
      </c>
      <c r="E358" s="1">
        <v>0</v>
      </c>
      <c r="F358" s="1">
        <v>0</v>
      </c>
      <c r="G358" s="2">
        <f t="shared" si="8"/>
        <v>1393596.6061500001</v>
      </c>
      <c r="H358" s="2">
        <f t="shared" si="9"/>
        <v>0.26000000024214387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1056510.75</v>
      </c>
      <c r="D359" s="1">
        <f>'PR-RAS'!E364</f>
        <v>1196515.06</v>
      </c>
      <c r="E359" s="1">
        <v>0</v>
      </c>
      <c r="F359" s="1">
        <v>0</v>
      </c>
      <c r="G359" s="2">
        <f t="shared" si="8"/>
        <v>1234935.6314600001</v>
      </c>
      <c r="H359" s="2">
        <f t="shared" si="9"/>
        <v>0.31000000005587935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488756.87</v>
      </c>
      <c r="D361" s="1">
        <f>'PR-RAS'!E366</f>
        <v>774200.71</v>
      </c>
      <c r="E361" s="1">
        <v>0</v>
      </c>
      <c r="F361" s="1">
        <v>0</v>
      </c>
      <c r="G361" s="2">
        <f t="shared" si="8"/>
        <v>733376.98439999996</v>
      </c>
      <c r="H361" s="2">
        <f t="shared" si="9"/>
        <v>0.42000000004190952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298251.74</v>
      </c>
      <c r="D362" s="1">
        <f>'PR-RAS'!E367</f>
        <v>178443.24</v>
      </c>
      <c r="E362" s="1">
        <v>0</v>
      </c>
      <c r="F362" s="1">
        <v>0</v>
      </c>
      <c r="G362" s="2">
        <f t="shared" si="8"/>
        <v>236504.89741999999</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269502.14</v>
      </c>
      <c r="D363" s="1">
        <f>'PR-RAS'!E368</f>
        <v>243871.11</v>
      </c>
      <c r="E363" s="1">
        <v>0</v>
      </c>
      <c r="F363" s="1">
        <v>0</v>
      </c>
      <c r="G363" s="2">
        <f t="shared" si="8"/>
        <v>274122.45831999998</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79933.81</v>
      </c>
      <c r="D364" s="1">
        <f>'PR-RAS'!E369</f>
        <v>139588.39000000001</v>
      </c>
      <c r="E364" s="1">
        <v>0</v>
      </c>
      <c r="F364" s="1">
        <v>0</v>
      </c>
      <c r="G364" s="2">
        <f t="shared" si="8"/>
        <v>130357.14417</v>
      </c>
      <c r="H364" s="2">
        <f t="shared" si="9"/>
        <v>0.58000000001629815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2036.43</v>
      </c>
      <c r="D365" s="1">
        <f>'PR-RAS'!E370</f>
        <v>3506.16</v>
      </c>
      <c r="E365" s="1">
        <v>0</v>
      </c>
      <c r="F365" s="1">
        <v>0</v>
      </c>
      <c r="G365" s="2">
        <f t="shared" si="8"/>
        <v>3293.7449999999999</v>
      </c>
      <c r="H365" s="2">
        <f t="shared" si="9"/>
        <v>0.58999999999991815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14959.58</v>
      </c>
      <c r="D366" s="1">
        <f>'PR-RAS'!E371</f>
        <v>861.53</v>
      </c>
      <c r="E366" s="1">
        <v>0</v>
      </c>
      <c r="F366" s="1">
        <v>0</v>
      </c>
      <c r="G366" s="2">
        <f t="shared" si="8"/>
        <v>6089.1635999999999</v>
      </c>
      <c r="H366" s="2">
        <f t="shared" si="9"/>
        <v>0.89000000000010004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1294.05</v>
      </c>
      <c r="D367" s="1">
        <f>'PR-RAS'!E372</f>
        <v>0</v>
      </c>
      <c r="E367" s="1">
        <v>0</v>
      </c>
      <c r="F367" s="1">
        <v>0</v>
      </c>
      <c r="G367" s="2">
        <f t="shared" si="8"/>
        <v>473.6223</v>
      </c>
      <c r="H367" s="2">
        <f t="shared" si="9"/>
        <v>4.9999999999954525E-2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24364.59</v>
      </c>
      <c r="D370" s="1">
        <f>'PR-RAS'!E375</f>
        <v>84575</v>
      </c>
      <c r="E370" s="1">
        <v>0</v>
      </c>
      <c r="F370" s="1">
        <v>0</v>
      </c>
      <c r="G370" s="2">
        <f t="shared" si="8"/>
        <v>71406.883709999995</v>
      </c>
      <c r="H370" s="2">
        <f t="shared" si="9"/>
        <v>0.40999999999985448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37279.160000000003</v>
      </c>
      <c r="D371" s="1">
        <f>'PR-RAS'!E376</f>
        <v>50645.7</v>
      </c>
      <c r="E371" s="1">
        <v>0</v>
      </c>
      <c r="F371" s="1">
        <v>0</v>
      </c>
      <c r="G371" s="2">
        <f t="shared" si="8"/>
        <v>51271.107199999999</v>
      </c>
      <c r="H371" s="2">
        <f t="shared" si="9"/>
        <v>0.46000000000640284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41627.25</v>
      </c>
      <c r="D386" s="1">
        <f>'PR-RAS'!E391</f>
        <v>26676.62</v>
      </c>
      <c r="E386" s="1">
        <v>0</v>
      </c>
      <c r="F386" s="1">
        <v>0</v>
      </c>
      <c r="G386" s="2">
        <f t="shared" si="8"/>
        <v>36567.488649999999</v>
      </c>
      <c r="H386" s="2">
        <f t="shared" si="9"/>
        <v>0.63000000000101863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41627.25</v>
      </c>
      <c r="D390" s="1">
        <f>'PR-RAS'!E395</f>
        <v>26676.62</v>
      </c>
      <c r="E390" s="1">
        <v>0</v>
      </c>
      <c r="F390" s="1">
        <v>0</v>
      </c>
      <c r="G390" s="2">
        <f t="shared" si="8"/>
        <v>36947.410609999999</v>
      </c>
      <c r="H390" s="2">
        <f t="shared" si="9"/>
        <v>0.63000000000101863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39572.959999999999</v>
      </c>
      <c r="D397" s="1">
        <f>'PR-RAS'!E402</f>
        <v>13597</v>
      </c>
      <c r="E397" s="1">
        <v>0</v>
      </c>
      <c r="F397" s="1">
        <v>0</v>
      </c>
      <c r="G397" s="2">
        <f t="shared" si="8"/>
        <v>26439.716159999996</v>
      </c>
      <c r="H397" s="2">
        <f t="shared" si="9"/>
        <v>4.0000000000873115E-2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39572.959999999999</v>
      </c>
      <c r="D398" s="1">
        <f>'PR-RAS'!E403</f>
        <v>13597</v>
      </c>
      <c r="E398" s="1">
        <v>0</v>
      </c>
      <c r="F398" s="1">
        <v>0</v>
      </c>
      <c r="G398" s="2">
        <f t="shared" si="8"/>
        <v>26506.483119999997</v>
      </c>
      <c r="H398" s="2">
        <f t="shared" si="9"/>
        <v>4.0000000000873115E-2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829549.49</v>
      </c>
      <c r="D403" s="1">
        <f>'PR-RAS'!E408</f>
        <v>1126454.9400000004</v>
      </c>
      <c r="E403" s="1">
        <v>0</v>
      </c>
      <c r="F403" s="1">
        <v>0</v>
      </c>
      <c r="G403" s="2">
        <f t="shared" si="8"/>
        <v>1239148.6667400005</v>
      </c>
      <c r="H403" s="2">
        <f t="shared" si="9"/>
        <v>0.54999999958090484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3119846.88</v>
      </c>
      <c r="D405" s="1">
        <f>'PR-RAS'!E410</f>
        <v>3949396.39</v>
      </c>
      <c r="E405" s="1">
        <v>0</v>
      </c>
      <c r="F405" s="1">
        <v>0</v>
      </c>
      <c r="G405" s="2">
        <f t="shared" si="8"/>
        <v>4451530.4226400005</v>
      </c>
      <c r="H405" s="2">
        <f t="shared" si="9"/>
        <v>0.51000000024214387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71380.97</v>
      </c>
      <c r="D406" s="1">
        <f>'PR-RAS'!E411</f>
        <v>365115.33</v>
      </c>
      <c r="E406" s="1">
        <v>0</v>
      </c>
      <c r="F406" s="1">
        <v>0</v>
      </c>
      <c r="G406" s="2">
        <f t="shared" si="8"/>
        <v>324652.71015</v>
      </c>
      <c r="H406" s="2">
        <f t="shared" si="9"/>
        <v>0.36000000001513399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2228475.3299999996</v>
      </c>
      <c r="D407" s="1">
        <f>'PR-RAS'!E412</f>
        <v>2512987.12</v>
      </c>
      <c r="E407" s="1">
        <v>0</v>
      </c>
      <c r="F407" s="1">
        <v>0</v>
      </c>
      <c r="G407" s="2">
        <f t="shared" si="8"/>
        <v>2945306.5254200003</v>
      </c>
      <c r="H407" s="2">
        <f t="shared" si="9"/>
        <v>0.44999999972060323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2581500.27</v>
      </c>
      <c r="D408" s="1">
        <f>'PR-RAS'!E413</f>
        <v>2838455.84</v>
      </c>
      <c r="E408" s="1">
        <v>0</v>
      </c>
      <c r="F408" s="1">
        <v>0</v>
      </c>
      <c r="G408" s="2">
        <f t="shared" si="8"/>
        <v>3361173.6636499995</v>
      </c>
      <c r="H408" s="2">
        <f t="shared" si="9"/>
        <v>0.43000000016763806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353024.94000000041</v>
      </c>
      <c r="D410" s="1">
        <f>'PR-RAS'!E415</f>
        <v>325468.71999999974</v>
      </c>
      <c r="E410" s="1">
        <v>0</v>
      </c>
      <c r="F410" s="1">
        <v>0</v>
      </c>
      <c r="G410" s="2">
        <f t="shared" si="8"/>
        <v>410620.61341999995</v>
      </c>
      <c r="H410" s="2">
        <f t="shared" si="9"/>
        <v>0.33999999985098839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1023.7200000002049</v>
      </c>
      <c r="D411" s="1">
        <f>'PR-RAS'!E416</f>
        <v>0</v>
      </c>
      <c r="E411" s="1">
        <v>0</v>
      </c>
      <c r="F411" s="1">
        <v>0</v>
      </c>
      <c r="G411" s="2">
        <f t="shared" si="8"/>
        <v>419.72520000008399</v>
      </c>
      <c r="H411" s="2">
        <f t="shared" si="9"/>
        <v>0.27999999979510903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138320.33000000007</v>
      </c>
      <c r="E412" s="1">
        <v>0</v>
      </c>
      <c r="F412" s="1">
        <v>0</v>
      </c>
      <c r="G412" s="2">
        <f t="shared" si="8"/>
        <v>113699.31126000006</v>
      </c>
      <c r="H412" s="2">
        <f t="shared" si="9"/>
        <v>0.33000000007450581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219919.2</v>
      </c>
      <c r="D413" s="1">
        <f>'PR-RAS'!E418</f>
        <v>542672.75</v>
      </c>
      <c r="E413" s="1">
        <v>0</v>
      </c>
      <c r="F413" s="1">
        <v>0</v>
      </c>
      <c r="G413" s="2">
        <f t="shared" si="8"/>
        <v>537769.0564</v>
      </c>
      <c r="H413" s="2">
        <f t="shared" si="9"/>
        <v>0.45000000001164153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236972.40000000002</v>
      </c>
      <c r="D414" s="1">
        <f>'PR-RAS'!E420</f>
        <v>1104191.57</v>
      </c>
      <c r="E414" s="1">
        <v>0</v>
      </c>
      <c r="F414" s="1">
        <v>0</v>
      </c>
      <c r="G414" s="2">
        <f t="shared" si="8"/>
        <v>1009931.8380199999</v>
      </c>
      <c r="H414" s="2">
        <f t="shared" si="9"/>
        <v>0.82999999995809048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13935.89</v>
      </c>
      <c r="D415" s="1">
        <f>'PR-RAS'!E421</f>
        <v>0</v>
      </c>
      <c r="E415" s="1">
        <v>0</v>
      </c>
      <c r="F415" s="1">
        <v>0</v>
      </c>
      <c r="G415" s="2">
        <f t="shared" si="8"/>
        <v>5769.4584599999998</v>
      </c>
      <c r="H415" s="2">
        <f t="shared" si="9"/>
        <v>0.11000000000058208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13935.89</v>
      </c>
      <c r="D428" s="1">
        <f>'PR-RAS'!E434</f>
        <v>0</v>
      </c>
      <c r="E428" s="1">
        <v>0</v>
      </c>
      <c r="F428" s="1">
        <v>0</v>
      </c>
      <c r="G428" s="2">
        <f t="shared" si="8"/>
        <v>5950.6250299999992</v>
      </c>
      <c r="H428" s="2">
        <f t="shared" si="9"/>
        <v>0.11000000000058208</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223036.51</v>
      </c>
      <c r="D478" s="1">
        <f>'PR-RAS'!E484</f>
        <v>1104191.57</v>
      </c>
      <c r="E478" s="1">
        <v>0</v>
      </c>
      <c r="F478" s="1">
        <v>0</v>
      </c>
      <c r="G478" s="2">
        <f t="shared" si="8"/>
        <v>1159787.1730500001</v>
      </c>
      <c r="H478" s="2">
        <f t="shared" si="9"/>
        <v>0.91999999992549419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223036.51</v>
      </c>
      <c r="D489" s="1">
        <f>'PR-RAS'!E495</f>
        <v>1104191.57</v>
      </c>
      <c r="E489" s="1">
        <v>0</v>
      </c>
      <c r="F489" s="1">
        <v>0</v>
      </c>
      <c r="G489" s="2">
        <f t="shared" si="8"/>
        <v>1186532.7892000002</v>
      </c>
      <c r="H489" s="2">
        <f t="shared" si="9"/>
        <v>0.91999999992549419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223036.51</v>
      </c>
      <c r="D490" s="1">
        <f>'PR-RAS'!E496</f>
        <v>1104191.57</v>
      </c>
      <c r="E490" s="1">
        <v>0</v>
      </c>
      <c r="F490" s="1">
        <v>0</v>
      </c>
      <c r="G490" s="2">
        <f t="shared" si="8"/>
        <v>1188964.2088500001</v>
      </c>
      <c r="H490" s="2">
        <f t="shared" si="9"/>
        <v>0.91999999992549419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23298.46</v>
      </c>
      <c r="D522" s="1">
        <f>'PR-RAS'!E528</f>
        <v>100336.03</v>
      </c>
      <c r="E522" s="1">
        <v>0</v>
      </c>
      <c r="F522" s="1">
        <v>0</v>
      </c>
      <c r="G522" s="2">
        <f t="shared" ref="G522:G809" si="10">(B522/1000)*(C522*1+D522*2)</f>
        <v>116688.64092000001</v>
      </c>
      <c r="H522" s="2">
        <f t="shared" ref="H522:H809" si="11">ABS(C522-ROUND(C522,0))+ABS(D522-ROUND(D522,0))</f>
        <v>0.48999999999796273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20572.03</v>
      </c>
      <c r="D523" s="1">
        <f>'PR-RAS'!E529</f>
        <v>0</v>
      </c>
      <c r="E523" s="1">
        <v>0</v>
      </c>
      <c r="F523" s="1">
        <v>0</v>
      </c>
      <c r="G523" s="2">
        <f t="shared" si="10"/>
        <v>10738.59966</v>
      </c>
      <c r="H523" s="2">
        <f t="shared" si="11"/>
        <v>2.9999999998835847E-2</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13935.89</v>
      </c>
      <c r="D536" s="1">
        <f>'PR-RAS'!E542</f>
        <v>0</v>
      </c>
      <c r="E536" s="1">
        <v>0</v>
      </c>
      <c r="F536" s="1">
        <v>0</v>
      </c>
      <c r="G536" s="2">
        <f t="shared" si="10"/>
        <v>7455.7011499999999</v>
      </c>
      <c r="H536" s="2">
        <f t="shared" si="11"/>
        <v>0.11000000000058208</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6636.14</v>
      </c>
      <c r="D544" s="1">
        <f>'PR-RAS'!E550</f>
        <v>0</v>
      </c>
      <c r="E544" s="1">
        <v>0</v>
      </c>
      <c r="F544" s="1">
        <v>0</v>
      </c>
      <c r="G544" s="2">
        <f t="shared" si="10"/>
        <v>3603.4240200000004</v>
      </c>
      <c r="H544" s="2">
        <f t="shared" si="11"/>
        <v>0.14000000000032742</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6636.14</v>
      </c>
      <c r="D545" s="1">
        <f>'PR-RAS'!E551</f>
        <v>0</v>
      </c>
      <c r="E545" s="1">
        <v>0</v>
      </c>
      <c r="F545" s="1">
        <v>0</v>
      </c>
      <c r="G545" s="2">
        <f t="shared" si="10"/>
        <v>3610.0601600000005</v>
      </c>
      <c r="H545" s="2">
        <f t="shared" si="11"/>
        <v>0.14000000000032742</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2726.43</v>
      </c>
      <c r="D587" s="1">
        <f>'PR-RAS'!E593</f>
        <v>100336.03</v>
      </c>
      <c r="E587" s="1">
        <v>0</v>
      </c>
      <c r="F587" s="1">
        <v>0</v>
      </c>
      <c r="G587" s="2">
        <f t="shared" si="10"/>
        <v>119191.51513999999</v>
      </c>
      <c r="H587" s="2">
        <f t="shared" si="11"/>
        <v>0.45999999999867214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2726.43</v>
      </c>
      <c r="D599" s="1">
        <f>'PR-RAS'!E605</f>
        <v>100336.03</v>
      </c>
      <c r="E599" s="1">
        <v>0</v>
      </c>
      <c r="F599" s="1">
        <v>0</v>
      </c>
      <c r="G599" s="2">
        <f t="shared" si="10"/>
        <v>121632.29701999998</v>
      </c>
      <c r="H599" s="2">
        <f t="shared" si="11"/>
        <v>0.45999999999867214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2726.43</v>
      </c>
      <c r="D600" s="1">
        <f>'PR-RAS'!E606</f>
        <v>100336.03</v>
      </c>
      <c r="E600" s="1">
        <v>0</v>
      </c>
      <c r="F600" s="1">
        <v>0</v>
      </c>
      <c r="G600" s="2">
        <f t="shared" si="10"/>
        <v>121835.69550999999</v>
      </c>
      <c r="H600" s="2">
        <f t="shared" si="11"/>
        <v>0.45999999999867214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213673.94000000003</v>
      </c>
      <c r="D629" s="1">
        <f>'PR-RAS'!E635</f>
        <v>1003855.54</v>
      </c>
      <c r="E629" s="1">
        <v>0</v>
      </c>
      <c r="F629" s="1">
        <v>0</v>
      </c>
      <c r="G629" s="2">
        <f t="shared" si="10"/>
        <v>1395029.79256</v>
      </c>
      <c r="H629" s="2">
        <f t="shared" si="11"/>
        <v>0.51999999993131496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13790.58</v>
      </c>
      <c r="D632" s="1">
        <f>'PR-RAS'!E638</f>
        <v>13790.53</v>
      </c>
      <c r="E632" s="1">
        <v>0</v>
      </c>
      <c r="F632" s="1">
        <v>0</v>
      </c>
      <c r="G632" s="2">
        <f t="shared" si="10"/>
        <v>26105.504840000001</v>
      </c>
      <c r="H632" s="2">
        <f t="shared" si="11"/>
        <v>0.88999999999941792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2465447.7299999995</v>
      </c>
      <c r="D633" s="1">
        <f>'PR-RAS'!E639</f>
        <v>3617178.6900000004</v>
      </c>
      <c r="E633" s="1">
        <v>0</v>
      </c>
      <c r="F633" s="1">
        <v>0</v>
      </c>
      <c r="G633" s="2">
        <f t="shared" si="10"/>
        <v>6130276.8295200001</v>
      </c>
      <c r="H633" s="2">
        <f t="shared" si="11"/>
        <v>0.58000000007450581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2604798.73</v>
      </c>
      <c r="D634" s="1">
        <f>'PR-RAS'!E640</f>
        <v>2938791.8699999996</v>
      </c>
      <c r="E634" s="1">
        <v>0</v>
      </c>
      <c r="F634" s="1">
        <v>0</v>
      </c>
      <c r="G634" s="2">
        <f t="shared" si="10"/>
        <v>5369348.1035099989</v>
      </c>
      <c r="H634" s="2">
        <f t="shared" si="11"/>
        <v>0.40000000037252903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678386.82000000076</v>
      </c>
      <c r="E635" s="1">
        <v>0</v>
      </c>
      <c r="F635" s="1">
        <v>0</v>
      </c>
      <c r="G635" s="2">
        <f t="shared" si="10"/>
        <v>860194.48776000098</v>
      </c>
      <c r="H635" s="2">
        <f t="shared" si="11"/>
        <v>0.17999999923631549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139351.00000000047</v>
      </c>
      <c r="D636" s="1">
        <f>'PR-RAS'!E642</f>
        <v>0</v>
      </c>
      <c r="E636" s="1">
        <v>0</v>
      </c>
      <c r="F636" s="1">
        <v>0</v>
      </c>
      <c r="G636" s="2">
        <f t="shared" si="10"/>
        <v>88487.8850000003</v>
      </c>
      <c r="H636" s="2">
        <f t="shared" si="11"/>
        <v>4.6566128730773926E-10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12766.859999999795</v>
      </c>
      <c r="D638" s="1">
        <f>'PR-RAS'!E644</f>
        <v>152110.86000000007</v>
      </c>
      <c r="E638" s="1">
        <v>0</v>
      </c>
      <c r="F638" s="1">
        <v>0</v>
      </c>
      <c r="G638" s="2">
        <f t="shared" si="10"/>
        <v>201921.72545999999</v>
      </c>
      <c r="H638" s="2">
        <f t="shared" si="11"/>
        <v>0.28000000013162207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526275.96000000066</v>
      </c>
      <c r="E639" s="1">
        <v>0</v>
      </c>
      <c r="F639" s="1">
        <v>0</v>
      </c>
      <c r="G639" s="2">
        <f t="shared" si="10"/>
        <v>671528.12496000086</v>
      </c>
      <c r="H639" s="2">
        <f t="shared" si="11"/>
        <v>3.9999999338760972E-2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152117.86000000025</v>
      </c>
      <c r="D640" s="1">
        <f>'PR-RAS'!E646</f>
        <v>0</v>
      </c>
      <c r="E640" s="1">
        <v>0</v>
      </c>
      <c r="F640" s="1">
        <v>0</v>
      </c>
      <c r="G640" s="2">
        <f t="shared" si="10"/>
        <v>97203.312540000159</v>
      </c>
      <c r="H640" s="2">
        <f t="shared" si="11"/>
        <v>0.13999999975203536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32227.34</v>
      </c>
      <c r="D641" s="1">
        <f>'PR-RAS'!E647</f>
        <v>45056.79</v>
      </c>
      <c r="E641" s="1">
        <v>0</v>
      </c>
      <c r="F641" s="1">
        <v>0</v>
      </c>
      <c r="G641" s="2">
        <f t="shared" si="10"/>
        <v>78298.188800000004</v>
      </c>
      <c r="H641" s="2">
        <f t="shared" si="11"/>
        <v>0.5499999999992724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202936.9</v>
      </c>
      <c r="D642" s="1">
        <f>'PR-RAS'!E649</f>
        <v>223405.89</v>
      </c>
      <c r="E642" s="1">
        <v>0</v>
      </c>
      <c r="F642" s="1">
        <v>0</v>
      </c>
      <c r="G642" s="2">
        <f t="shared" si="10"/>
        <v>416488.90388000006</v>
      </c>
      <c r="H642" s="2">
        <f t="shared" si="11"/>
        <v>0.20999999999185093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2860073.15</v>
      </c>
      <c r="D643" s="1">
        <f>'PR-RAS'!E650</f>
        <v>4368829.79</v>
      </c>
      <c r="E643" s="1">
        <v>0</v>
      </c>
      <c r="F643" s="1">
        <v>0</v>
      </c>
      <c r="G643" s="2">
        <f t="shared" si="10"/>
        <v>7445744.4126600008</v>
      </c>
      <c r="H643" s="2">
        <f t="shared" si="11"/>
        <v>0.35999999986961484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2839604.16</v>
      </c>
      <c r="D644" s="1">
        <f>'PR-RAS'!E651</f>
        <v>3997663.27</v>
      </c>
      <c r="E644" s="1">
        <v>0</v>
      </c>
      <c r="F644" s="1">
        <v>0</v>
      </c>
      <c r="G644" s="2">
        <f t="shared" si="10"/>
        <v>6966860.4400999993</v>
      </c>
      <c r="H644" s="2">
        <f t="shared" si="11"/>
        <v>0.43000000016763806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223405.88999999966</v>
      </c>
      <c r="D645" s="1">
        <f>'PR-RAS'!E652</f>
        <v>594572.40999999968</v>
      </c>
      <c r="E645" s="1">
        <v>0</v>
      </c>
      <c r="F645" s="1">
        <v>0</v>
      </c>
      <c r="G645" s="2">
        <f t="shared" si="10"/>
        <v>909682.65723999939</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15</v>
      </c>
      <c r="E647" s="1">
        <v>0</v>
      </c>
      <c r="F647" s="1">
        <v>0</v>
      </c>
      <c r="G647" s="2">
        <f t="shared" si="10"/>
        <v>27.778000000000002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9</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13</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71.900000000000006</v>
      </c>
      <c r="D653" s="1">
        <f>'PR-RAS'!E660</f>
        <v>76.41</v>
      </c>
      <c r="E653" s="1">
        <v>0</v>
      </c>
      <c r="F653" s="1">
        <v>0</v>
      </c>
      <c r="G653" s="2">
        <f t="shared" si="10"/>
        <v>146.51743999999999</v>
      </c>
      <c r="H653" s="2">
        <f t="shared" si="11"/>
        <v>0.50999999999999091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167643.25</v>
      </c>
      <c r="D654" s="1">
        <f>'PR-RAS'!E661</f>
        <v>324541</v>
      </c>
      <c r="E654" s="1">
        <v>0</v>
      </c>
      <c r="F654" s="1">
        <v>0</v>
      </c>
      <c r="G654" s="2">
        <f t="shared" si="10"/>
        <v>533321.58825000003</v>
      </c>
      <c r="H654" s="2">
        <f t="shared" si="11"/>
        <v>0.25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29862.63</v>
      </c>
      <c r="D655" s="1">
        <f>'PR-RAS'!E662</f>
        <v>49300</v>
      </c>
      <c r="E655" s="1">
        <v>0</v>
      </c>
      <c r="F655" s="1">
        <v>0</v>
      </c>
      <c r="G655" s="2">
        <f t="shared" si="10"/>
        <v>84014.560020000004</v>
      </c>
      <c r="H655" s="2">
        <f t="shared" si="11"/>
        <v>0.36999999999898137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23890.11</v>
      </c>
      <c r="D666" s="1">
        <f>'PR-RAS'!E673</f>
        <v>0</v>
      </c>
      <c r="E666" s="1">
        <v>0</v>
      </c>
      <c r="F666" s="1">
        <v>0</v>
      </c>
      <c r="G666" s="2">
        <f t="shared" si="10"/>
        <v>15886.923150000001</v>
      </c>
      <c r="H666" s="2">
        <f t="shared" si="11"/>
        <v>0.11000000000058208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95786.18</v>
      </c>
      <c r="D667" s="1">
        <f>'PR-RAS'!E674</f>
        <v>4457</v>
      </c>
      <c r="E667" s="1">
        <v>0</v>
      </c>
      <c r="F667" s="1">
        <v>0</v>
      </c>
      <c r="G667" s="2">
        <f t="shared" si="10"/>
        <v>69730.319879999995</v>
      </c>
      <c r="H667" s="2">
        <f t="shared" si="11"/>
        <v>0.17999999999301508</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1552.86</v>
      </c>
      <c r="D668" s="1">
        <f>'PR-RAS'!E675</f>
        <v>2003.78</v>
      </c>
      <c r="E668" s="1">
        <v>0</v>
      </c>
      <c r="F668" s="1">
        <v>0</v>
      </c>
      <c r="G668" s="2">
        <f t="shared" si="10"/>
        <v>3708.8001400000003</v>
      </c>
      <c r="H668" s="2">
        <f t="shared" si="11"/>
        <v>0.36000000000012733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398.17</v>
      </c>
      <c r="D669" s="1">
        <f>'PR-RAS'!E676</f>
        <v>398.17</v>
      </c>
      <c r="E669" s="1">
        <v>0</v>
      </c>
      <c r="F669" s="1">
        <v>0</v>
      </c>
      <c r="G669" s="2">
        <f t="shared" si="10"/>
        <v>797.93268</v>
      </c>
      <c r="H669" s="2">
        <f t="shared" si="11"/>
        <v>0.34000000000003183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31609.4</v>
      </c>
      <c r="D691" s="1">
        <f>'PR-RAS'!E698</f>
        <v>40000</v>
      </c>
      <c r="E691" s="1">
        <v>0</v>
      </c>
      <c r="F691" s="1">
        <v>0</v>
      </c>
      <c r="G691" s="2">
        <f t="shared" si="10"/>
        <v>77010.48599999999</v>
      </c>
      <c r="H691" s="2">
        <f t="shared" si="11"/>
        <v>0.40000000000145519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49795.85</v>
      </c>
      <c r="D703" s="1">
        <f>'PR-RAS'!E710</f>
        <v>53412.66</v>
      </c>
      <c r="E703" s="1">
        <v>0</v>
      </c>
      <c r="F703" s="1">
        <v>0</v>
      </c>
      <c r="G703" s="2">
        <f t="shared" si="10"/>
        <v>109948.06134</v>
      </c>
      <c r="H703" s="2">
        <f t="shared" si="11"/>
        <v>0.48999999999796273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8785.44</v>
      </c>
      <c r="D711" s="1">
        <f>'PR-RAS'!E718</f>
        <v>9845.7900000000009</v>
      </c>
      <c r="E711" s="1">
        <v>0</v>
      </c>
      <c r="F711" s="1">
        <v>0</v>
      </c>
      <c r="G711" s="2">
        <f t="shared" si="10"/>
        <v>20218.684200000003</v>
      </c>
      <c r="H711" s="2">
        <f t="shared" si="11"/>
        <v>0.6499999999996362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1563.47</v>
      </c>
      <c r="D713" s="1">
        <f>'PR-RAS'!E720</f>
        <v>2381.2600000000002</v>
      </c>
      <c r="E713" s="1">
        <v>0</v>
      </c>
      <c r="F713" s="1">
        <v>0</v>
      </c>
      <c r="G713" s="2">
        <f t="shared" si="10"/>
        <v>4504.1048799999999</v>
      </c>
      <c r="H713" s="2">
        <f t="shared" si="11"/>
        <v>0.73000000000024556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15666.56</v>
      </c>
      <c r="D714" s="1">
        <f>'PR-RAS'!E721</f>
        <v>24947.52</v>
      </c>
      <c r="E714" s="1">
        <v>0</v>
      </c>
      <c r="F714" s="1">
        <v>0</v>
      </c>
      <c r="G714" s="2">
        <f t="shared" si="10"/>
        <v>46745.4208</v>
      </c>
      <c r="H714" s="2">
        <f t="shared" si="11"/>
        <v>0.92000000000007276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6004.33</v>
      </c>
      <c r="D715" s="1">
        <f>'PR-RAS'!E722</f>
        <v>15860.01</v>
      </c>
      <c r="E715" s="1">
        <v>0</v>
      </c>
      <c r="F715" s="1">
        <v>0</v>
      </c>
      <c r="G715" s="2">
        <f t="shared" si="10"/>
        <v>26935.185899999997</v>
      </c>
      <c r="H715" s="2">
        <f t="shared" si="11"/>
        <v>0.34000000000014552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6463.91</v>
      </c>
      <c r="E717" s="1">
        <v>0</v>
      </c>
      <c r="F717" s="1">
        <v>0</v>
      </c>
      <c r="G717" s="2">
        <f t="shared" si="10"/>
        <v>9256.3191200000001</v>
      </c>
      <c r="H717" s="2">
        <f t="shared" si="11"/>
        <v>9.0000000000145519E-2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6448.62</v>
      </c>
      <c r="E718" s="1">
        <v>0</v>
      </c>
      <c r="F718" s="1">
        <v>0</v>
      </c>
      <c r="G718" s="2">
        <f t="shared" si="10"/>
        <v>9247.3210799999997</v>
      </c>
      <c r="H718" s="2">
        <f t="shared" si="11"/>
        <v>0.38000000000010914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1330.45</v>
      </c>
      <c r="D735" s="1">
        <f>'PR-RAS'!E742</f>
        <v>13614.98</v>
      </c>
      <c r="E735" s="1">
        <v>0</v>
      </c>
      <c r="F735" s="1">
        <v>0</v>
      </c>
      <c r="G735" s="2">
        <f t="shared" si="10"/>
        <v>20963.340939999998</v>
      </c>
      <c r="H735" s="2">
        <f t="shared" si="11"/>
        <v>0.47000000000048203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17140.150000000001</v>
      </c>
      <c r="D755" s="1">
        <f>'PR-RAS'!E762</f>
        <v>22053.07</v>
      </c>
      <c r="E755" s="1">
        <v>0</v>
      </c>
      <c r="F755" s="1">
        <v>0</v>
      </c>
      <c r="G755" s="2">
        <f t="shared" si="10"/>
        <v>46179.702660000003</v>
      </c>
      <c r="H755" s="2">
        <f t="shared" si="11"/>
        <v>0.22000000000116415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398.17</v>
      </c>
      <c r="D757" s="1">
        <f>'PR-RAS'!E764</f>
        <v>398.4</v>
      </c>
      <c r="E757" s="1">
        <v>0</v>
      </c>
      <c r="F757" s="1">
        <v>0</v>
      </c>
      <c r="G757" s="2">
        <f t="shared" si="10"/>
        <v>903.39732000000004</v>
      </c>
      <c r="H757" s="2">
        <f t="shared" si="11"/>
        <v>0.56999999999999318</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9631.66</v>
      </c>
      <c r="E762" s="1">
        <v>0</v>
      </c>
      <c r="F762" s="1">
        <v>0</v>
      </c>
      <c r="G762" s="2">
        <f t="shared" si="10"/>
        <v>14659.38652</v>
      </c>
      <c r="H762" s="2">
        <f t="shared" si="11"/>
        <v>0.34000000000014552</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22513.77</v>
      </c>
      <c r="D809" s="1">
        <f>'PR-RAS'!E816</f>
        <v>18559.509999999998</v>
      </c>
      <c r="E809" s="1">
        <v>0</v>
      </c>
      <c r="F809" s="1">
        <v>0</v>
      </c>
      <c r="G809" s="2">
        <f t="shared" si="10"/>
        <v>48183.294320000001</v>
      </c>
      <c r="H809" s="2">
        <f t="shared" si="11"/>
        <v>0.72000000000116415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132.72</v>
      </c>
      <c r="D810" s="1">
        <f>'PR-RAS'!E817</f>
        <v>200</v>
      </c>
      <c r="E810" s="1">
        <v>0</v>
      </c>
      <c r="F810" s="1">
        <v>0</v>
      </c>
      <c r="G810" s="2">
        <f t="shared" ref="G810:G983" si="18">(B810/1000)*(C810*1+D810*2)</f>
        <v>430.97048000000007</v>
      </c>
      <c r="H810" s="2">
        <f t="shared" ref="H810:H1067" si="19">ABS(C810-ROUND(C810,0))+ABS(D810-ROUND(D810,0))</f>
        <v>0.28000000000000114</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24553.72</v>
      </c>
      <c r="D812" s="1">
        <f>'PR-RAS'!E819</f>
        <v>27990.89</v>
      </c>
      <c r="E812" s="1">
        <v>0</v>
      </c>
      <c r="F812" s="1">
        <v>0</v>
      </c>
      <c r="G812" s="2">
        <f t="shared" si="18"/>
        <v>65314.290500000003</v>
      </c>
      <c r="H812" s="2">
        <f t="shared" si="19"/>
        <v>0.38999999999941792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1008.69</v>
      </c>
      <c r="D816" s="1">
        <f>'PR-RAS'!E823</f>
        <v>300</v>
      </c>
      <c r="E816" s="1">
        <v>0</v>
      </c>
      <c r="F816" s="1">
        <v>0</v>
      </c>
      <c r="G816" s="2">
        <f t="shared" si="18"/>
        <v>1311.0823499999999</v>
      </c>
      <c r="H816" s="2">
        <f t="shared" si="19"/>
        <v>0.30999999999994543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12169.75</v>
      </c>
      <c r="D817" s="1">
        <f>'PR-RAS'!E824</f>
        <v>11093.23</v>
      </c>
      <c r="E817" s="1">
        <v>0</v>
      </c>
      <c r="F817" s="1">
        <v>0</v>
      </c>
      <c r="G817" s="2">
        <f t="shared" si="18"/>
        <v>28034.667359999996</v>
      </c>
      <c r="H817" s="2">
        <f t="shared" si="19"/>
        <v>0.47999999999956344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9755.1299999999992</v>
      </c>
      <c r="D818" s="1">
        <f>'PR-RAS'!E825</f>
        <v>10984.53</v>
      </c>
      <c r="E818" s="1">
        <v>0</v>
      </c>
      <c r="F818" s="1">
        <v>0</v>
      </c>
      <c r="G818" s="2">
        <f t="shared" si="18"/>
        <v>25918.663230000002</v>
      </c>
      <c r="H818" s="2">
        <f t="shared" si="19"/>
        <v>0.59999999999854481</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13363.19</v>
      </c>
      <c r="D821" s="1">
        <f>'PR-RAS'!E828</f>
        <v>20554.38</v>
      </c>
      <c r="E821" s="1">
        <v>0</v>
      </c>
      <c r="F821" s="1">
        <v>0</v>
      </c>
      <c r="G821" s="2">
        <f t="shared" si="18"/>
        <v>44666.999000000003</v>
      </c>
      <c r="H821" s="2">
        <f t="shared" si="19"/>
        <v>0.57000000000152795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58691.17</v>
      </c>
      <c r="D823" s="1">
        <f>'PR-RAS'!E830</f>
        <v>54549</v>
      </c>
      <c r="E823" s="1">
        <v>0</v>
      </c>
      <c r="F823" s="1">
        <v>0</v>
      </c>
      <c r="G823" s="2">
        <f t="shared" si="18"/>
        <v>137922.69773999997</v>
      </c>
      <c r="H823" s="2">
        <f t="shared" si="19"/>
        <v>0.16999999999825377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13935.89</v>
      </c>
      <c r="D843" s="1">
        <f>'PR-RAS'!E850</f>
        <v>0</v>
      </c>
      <c r="E843" s="1">
        <v>0</v>
      </c>
      <c r="F843" s="1">
        <v>0</v>
      </c>
      <c r="G843" s="2">
        <f t="shared" si="18"/>
        <v>11734.01938</v>
      </c>
      <c r="H843" s="2">
        <f t="shared" si="19"/>
        <v>0.11000000000058208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223036.51</v>
      </c>
      <c r="D879" s="1">
        <f>'PR-RAS'!E886</f>
        <v>1104191.57</v>
      </c>
      <c r="E879" s="1">
        <v>0</v>
      </c>
      <c r="F879" s="1">
        <v>0</v>
      </c>
      <c r="G879" s="2">
        <f t="shared" si="18"/>
        <v>2134786.4527000003</v>
      </c>
      <c r="H879" s="2">
        <f t="shared" si="19"/>
        <v>0.91999999992549419</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13935.89</v>
      </c>
      <c r="D912" s="1">
        <f>'PR-RAS'!E919</f>
        <v>0</v>
      </c>
      <c r="E912" s="1">
        <v>0</v>
      </c>
      <c r="F912" s="1">
        <v>0</v>
      </c>
      <c r="G912" s="2">
        <f t="shared" si="18"/>
        <v>12695.595789999999</v>
      </c>
      <c r="H912" s="2">
        <f t="shared" si="19"/>
        <v>0.11000000000058208</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6636.14</v>
      </c>
      <c r="D917" s="1">
        <f>'PR-RAS'!E924</f>
        <v>0</v>
      </c>
      <c r="E917" s="1">
        <v>0</v>
      </c>
      <c r="F917" s="1">
        <v>0</v>
      </c>
      <c r="G917" s="2">
        <f t="shared" si="18"/>
        <v>6078.7042400000009</v>
      </c>
      <c r="H917" s="2">
        <f t="shared" si="19"/>
        <v>0.14000000000032742</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2726.43</v>
      </c>
      <c r="D947" s="1">
        <f>'PR-RAS'!E954</f>
        <v>100336.03</v>
      </c>
      <c r="E947" s="1">
        <v>0</v>
      </c>
      <c r="F947" s="1">
        <v>0</v>
      </c>
      <c r="G947" s="2">
        <f t="shared" si="18"/>
        <v>192414.97153999997</v>
      </c>
      <c r="H947" s="2">
        <f t="shared" si="19"/>
        <v>0.45999999999867214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7588734.0700000003</v>
      </c>
      <c r="D984" s="6">
        <f>BILANCA!E6</f>
        <v>9512728.3200000003</v>
      </c>
      <c r="E984" s="6">
        <v>0</v>
      </c>
      <c r="F984" s="6">
        <v>0</v>
      </c>
      <c r="G984" s="7">
        <f t="shared" ref="G984:G1241" si="22">B984/1000*C984+B984/500*D984</f>
        <v>26614.190710000003</v>
      </c>
      <c r="H984" s="7">
        <f t="shared" si="19"/>
        <v>0.39000000059604645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5705008.3700000001</v>
      </c>
      <c r="D985" s="1">
        <f>BILANCA!E7</f>
        <v>6920520.9900000002</v>
      </c>
      <c r="E985" s="1">
        <v>0</v>
      </c>
      <c r="F985" s="1">
        <v>0</v>
      </c>
      <c r="G985" s="2">
        <f t="shared" si="22"/>
        <v>39092.100700000003</v>
      </c>
      <c r="H985" s="2">
        <f t="shared" si="19"/>
        <v>0.37999999988824129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527085.01</v>
      </c>
      <c r="D986" s="1">
        <f>BILANCA!E8</f>
        <v>616785.01</v>
      </c>
      <c r="E986" s="1">
        <v>0</v>
      </c>
      <c r="F986" s="1">
        <v>0</v>
      </c>
      <c r="G986" s="2">
        <f t="shared" si="22"/>
        <v>5281.9650900000006</v>
      </c>
      <c r="H986" s="2">
        <f t="shared" si="19"/>
        <v>2.0000000018626451E-2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527085.01</v>
      </c>
      <c r="D987" s="1">
        <f>BILANCA!E9</f>
        <v>616785.01</v>
      </c>
      <c r="E987" s="1">
        <v>0</v>
      </c>
      <c r="F987" s="1">
        <v>0</v>
      </c>
      <c r="G987" s="2">
        <f t="shared" si="22"/>
        <v>7042.6201200000005</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349846.1</v>
      </c>
      <c r="D988" s="1">
        <f>BILANCA!E10</f>
        <v>349846.1</v>
      </c>
      <c r="E988" s="1">
        <v>0</v>
      </c>
      <c r="F988" s="1">
        <v>0</v>
      </c>
      <c r="G988" s="2">
        <f t="shared" si="22"/>
        <v>5247.6914999999999</v>
      </c>
      <c r="H988" s="2">
        <f t="shared" si="19"/>
        <v>0.19999999995343387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349846.1</v>
      </c>
      <c r="D989" s="1">
        <f>BILANCA!E11</f>
        <v>349846.1</v>
      </c>
      <c r="E989" s="1">
        <v>0</v>
      </c>
      <c r="F989" s="1">
        <v>0</v>
      </c>
      <c r="G989" s="2">
        <f t="shared" si="22"/>
        <v>6297.2297999999992</v>
      </c>
      <c r="H989" s="2">
        <f t="shared" si="19"/>
        <v>0.19999999995343387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4453472.53</v>
      </c>
      <c r="D990" s="1">
        <f>BILANCA!E12</f>
        <v>4751209.53</v>
      </c>
      <c r="E990" s="1">
        <v>0</v>
      </c>
      <c r="F990" s="1">
        <v>0</v>
      </c>
      <c r="G990" s="2">
        <f t="shared" si="22"/>
        <v>97691.241130000009</v>
      </c>
      <c r="H990" s="2">
        <f t="shared" si="19"/>
        <v>0.93999999947845936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4175384.26</v>
      </c>
      <c r="D991" s="1">
        <f>BILANCA!E13</f>
        <v>4396719.93</v>
      </c>
      <c r="E991" s="1">
        <v>0</v>
      </c>
      <c r="F991" s="1">
        <v>0</v>
      </c>
      <c r="G991" s="2">
        <f t="shared" si="22"/>
        <v>103750.59296000001</v>
      </c>
      <c r="H991" s="2">
        <f t="shared" si="19"/>
        <v>0.33000000007450581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68532.639999999999</v>
      </c>
      <c r="D992" s="1">
        <f>BILANCA!E14</f>
        <v>68532.639999999999</v>
      </c>
      <c r="E992" s="1">
        <v>0</v>
      </c>
      <c r="F992" s="1">
        <v>0</v>
      </c>
      <c r="G992" s="2">
        <f t="shared" si="22"/>
        <v>1850.3812799999996</v>
      </c>
      <c r="H992" s="2">
        <f t="shared" si="19"/>
        <v>0.72000000000116415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1036022.52</v>
      </c>
      <c r="D993" s="1">
        <f>BILANCA!E15</f>
        <v>1072246.83</v>
      </c>
      <c r="E993" s="1">
        <v>0</v>
      </c>
      <c r="F993" s="1">
        <v>0</v>
      </c>
      <c r="G993" s="2">
        <f t="shared" si="22"/>
        <v>31805.161800000002</v>
      </c>
      <c r="H993" s="2">
        <f t="shared" si="19"/>
        <v>0.64999999990686774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970487.38</v>
      </c>
      <c r="D994" s="1">
        <f>BILANCA!E16</f>
        <v>1148930.6200000001</v>
      </c>
      <c r="E994" s="1">
        <v>0</v>
      </c>
      <c r="F994" s="1">
        <v>0</v>
      </c>
      <c r="G994" s="2">
        <f t="shared" si="22"/>
        <v>35951.834820000004</v>
      </c>
      <c r="H994" s="2">
        <f t="shared" si="19"/>
        <v>0.7599999998928979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3094256.13</v>
      </c>
      <c r="D995" s="1">
        <f>BILANCA!E17</f>
        <v>3261625.02</v>
      </c>
      <c r="E995" s="1">
        <v>0</v>
      </c>
      <c r="F995" s="1">
        <v>0</v>
      </c>
      <c r="G995" s="2">
        <f t="shared" si="22"/>
        <v>115410.07404000001</v>
      </c>
      <c r="H995" s="2">
        <f t="shared" si="19"/>
        <v>0.14999999990686774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993914.41</v>
      </c>
      <c r="D996" s="1">
        <f>BILANCA!E18</f>
        <v>1154615.18</v>
      </c>
      <c r="E996" s="1">
        <v>0</v>
      </c>
      <c r="F996" s="1">
        <v>0</v>
      </c>
      <c r="G996" s="2">
        <f t="shared" si="22"/>
        <v>42940.882009999994</v>
      </c>
      <c r="H996" s="2">
        <f t="shared" si="19"/>
        <v>0.58999999996740371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154616.98999999996</v>
      </c>
      <c r="D997" s="1">
        <f>BILANCA!E19</f>
        <v>246538.62</v>
      </c>
      <c r="E997" s="1">
        <v>0</v>
      </c>
      <c r="F997" s="1">
        <v>0</v>
      </c>
      <c r="G997" s="2">
        <f t="shared" si="22"/>
        <v>9067.719219999999</v>
      </c>
      <c r="H997" s="2">
        <f t="shared" si="19"/>
        <v>0.39000000004307367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75172.87</v>
      </c>
      <c r="D998" s="1">
        <f>BILANCA!E20</f>
        <v>80258.23</v>
      </c>
      <c r="E998" s="1">
        <v>0</v>
      </c>
      <c r="F998" s="1">
        <v>0</v>
      </c>
      <c r="G998" s="2">
        <f t="shared" si="22"/>
        <v>3535.3399499999996</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21985.83</v>
      </c>
      <c r="D999" s="1">
        <f>BILANCA!E21</f>
        <v>22847.360000000001</v>
      </c>
      <c r="E999" s="1">
        <v>0</v>
      </c>
      <c r="F999" s="1">
        <v>0</v>
      </c>
      <c r="G999" s="2">
        <f t="shared" si="22"/>
        <v>1082.8888000000002</v>
      </c>
      <c r="H999" s="2">
        <f t="shared" si="19"/>
        <v>0.52999999999883585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14543.84</v>
      </c>
      <c r="D1000" s="1">
        <f>BILANCA!E22</f>
        <v>14543.84</v>
      </c>
      <c r="E1000" s="1">
        <v>0</v>
      </c>
      <c r="F1000" s="1">
        <v>0</v>
      </c>
      <c r="G1000" s="2">
        <f t="shared" si="22"/>
        <v>741.73584000000005</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1109.06</v>
      </c>
      <c r="D1002" s="1">
        <f>BILANCA!E24</f>
        <v>1109.06</v>
      </c>
      <c r="E1002" s="1">
        <v>0</v>
      </c>
      <c r="F1002" s="1">
        <v>0</v>
      </c>
      <c r="G1002" s="2">
        <f t="shared" si="22"/>
        <v>63.216419999999992</v>
      </c>
      <c r="H1002" s="2">
        <f t="shared" si="19"/>
        <v>0.11999999999989086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87580.76</v>
      </c>
      <c r="D1003" s="1">
        <f>BILANCA!E25</f>
        <v>172155.76</v>
      </c>
      <c r="E1003" s="1">
        <v>0</v>
      </c>
      <c r="F1003" s="1">
        <v>0</v>
      </c>
      <c r="G1003" s="2">
        <f t="shared" si="22"/>
        <v>8637.8456000000006</v>
      </c>
      <c r="H1003" s="2">
        <f t="shared" si="19"/>
        <v>0.47999999999592546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193633.97</v>
      </c>
      <c r="D1004" s="1">
        <f>BILANCA!E26</f>
        <v>242700.47</v>
      </c>
      <c r="E1004" s="1">
        <v>0</v>
      </c>
      <c r="F1004" s="1">
        <v>0</v>
      </c>
      <c r="G1004" s="2">
        <f t="shared" si="22"/>
        <v>14259.733110000001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239409.34</v>
      </c>
      <c r="D1006" s="1">
        <f>BILANCA!E28</f>
        <v>287076.09999999998</v>
      </c>
      <c r="E1006" s="1">
        <v>0</v>
      </c>
      <c r="F1006" s="1">
        <v>0</v>
      </c>
      <c r="G1006" s="2">
        <f t="shared" si="22"/>
        <v>18711.915419999998</v>
      </c>
      <c r="H1006" s="2">
        <f t="shared" si="19"/>
        <v>0.43999999997322448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6971.52</v>
      </c>
      <c r="D1007" s="1">
        <f>BILANCA!E29</f>
        <v>2323.84</v>
      </c>
      <c r="E1007" s="1">
        <v>0</v>
      </c>
      <c r="F1007" s="1">
        <v>0</v>
      </c>
      <c r="G1007" s="2">
        <f t="shared" si="22"/>
        <v>278.86080000000004</v>
      </c>
      <c r="H1007" s="2">
        <f t="shared" si="19"/>
        <v>0.63999999999941792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23238.41</v>
      </c>
      <c r="D1008" s="1">
        <f>BILANCA!E30</f>
        <v>23238.41</v>
      </c>
      <c r="E1008" s="1">
        <v>0</v>
      </c>
      <c r="F1008" s="1">
        <v>0</v>
      </c>
      <c r="G1008" s="2">
        <f t="shared" si="22"/>
        <v>1742.8807499999998</v>
      </c>
      <c r="H1008" s="2">
        <f t="shared" si="19"/>
        <v>0.81999999999970896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16266.89</v>
      </c>
      <c r="D1012" s="1">
        <f>BILANCA!E34</f>
        <v>20914.57</v>
      </c>
      <c r="E1012" s="1">
        <v>0</v>
      </c>
      <c r="F1012" s="1">
        <v>0</v>
      </c>
      <c r="G1012" s="2">
        <f t="shared" si="22"/>
        <v>1684.7848700000002</v>
      </c>
      <c r="H1012" s="2">
        <f t="shared" si="19"/>
        <v>0.54000000000087311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987.59</v>
      </c>
      <c r="D1014" s="1">
        <f>BILANCA!E36</f>
        <v>987.59</v>
      </c>
      <c r="E1014" s="1">
        <v>0</v>
      </c>
      <c r="F1014" s="1">
        <v>0</v>
      </c>
      <c r="G1014" s="2">
        <f t="shared" si="22"/>
        <v>91.845870000000005</v>
      </c>
      <c r="H1014" s="2">
        <f t="shared" si="19"/>
        <v>0.81999999999993634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987.59</v>
      </c>
      <c r="D1018" s="1">
        <f>BILANCA!E40</f>
        <v>987.59</v>
      </c>
      <c r="E1018" s="1">
        <v>0</v>
      </c>
      <c r="F1018" s="1">
        <v>0</v>
      </c>
      <c r="G1018" s="2">
        <f t="shared" si="22"/>
        <v>103.69695000000002</v>
      </c>
      <c r="H1018" s="2">
        <f t="shared" si="19"/>
        <v>0.81999999999993634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1464.07</v>
      </c>
      <c r="D1019" s="1">
        <f>BILANCA!E41</f>
        <v>905.73999999999978</v>
      </c>
      <c r="E1019" s="1">
        <v>0</v>
      </c>
      <c r="F1019" s="1">
        <v>0</v>
      </c>
      <c r="G1019" s="2">
        <f t="shared" si="22"/>
        <v>117.91979999999998</v>
      </c>
      <c r="H1019" s="2">
        <f t="shared" si="19"/>
        <v>0.33000000000015461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2791.66</v>
      </c>
      <c r="D1020" s="1">
        <f>BILANCA!E42</f>
        <v>2791.66</v>
      </c>
      <c r="E1020" s="1">
        <v>0</v>
      </c>
      <c r="F1020" s="1">
        <v>0</v>
      </c>
      <c r="G1020" s="2">
        <f t="shared" si="22"/>
        <v>309.87425999999994</v>
      </c>
      <c r="H1020" s="2">
        <f t="shared" si="19"/>
        <v>0.68000000000029104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1327.59</v>
      </c>
      <c r="D1022" s="1">
        <f>BILANCA!E44</f>
        <v>1885.92</v>
      </c>
      <c r="E1022" s="1">
        <v>0</v>
      </c>
      <c r="F1022" s="1">
        <v>0</v>
      </c>
      <c r="G1022" s="2">
        <f t="shared" si="22"/>
        <v>198.87777</v>
      </c>
      <c r="H1022" s="2">
        <f t="shared" si="19"/>
        <v>0.49000000000000909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115035.69000000006</v>
      </c>
      <c r="D1023" s="1">
        <f>BILANCA!E45</f>
        <v>104721.40000000002</v>
      </c>
      <c r="E1023" s="1">
        <v>0</v>
      </c>
      <c r="F1023" s="1">
        <v>0</v>
      </c>
      <c r="G1023" s="2">
        <f t="shared" si="22"/>
        <v>12979.139600000004</v>
      </c>
      <c r="H1023" s="2">
        <f t="shared" si="19"/>
        <v>0.7099999999627471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6400.7</v>
      </c>
      <c r="D1025" s="1">
        <f>BILANCA!E47</f>
        <v>6400.7</v>
      </c>
      <c r="E1025" s="1">
        <v>0</v>
      </c>
      <c r="F1025" s="1">
        <v>0</v>
      </c>
      <c r="G1025" s="2">
        <f t="shared" si="22"/>
        <v>806.48820000000001</v>
      </c>
      <c r="H1025" s="2">
        <f t="shared" si="19"/>
        <v>0.6000000000003638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35934.699999999997</v>
      </c>
      <c r="D1026" s="1">
        <f>BILANCA!E48</f>
        <v>35934.699999999997</v>
      </c>
      <c r="E1026" s="1">
        <v>0</v>
      </c>
      <c r="F1026" s="1">
        <v>0</v>
      </c>
      <c r="G1026" s="2">
        <f t="shared" si="22"/>
        <v>4635.5762999999988</v>
      </c>
      <c r="H1026" s="2">
        <f t="shared" si="19"/>
        <v>0.60000000000582077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385159.65</v>
      </c>
      <c r="D1027" s="1">
        <f>BILANCA!E49</f>
        <v>411836.27</v>
      </c>
      <c r="E1027" s="1">
        <v>0</v>
      </c>
      <c r="F1027" s="1">
        <v>0</v>
      </c>
      <c r="G1027" s="2">
        <f t="shared" si="22"/>
        <v>53188.61636</v>
      </c>
      <c r="H1027" s="2">
        <f t="shared" si="19"/>
        <v>0.61999999999534339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312459.36</v>
      </c>
      <c r="D1028" s="1">
        <f>BILANCA!E50</f>
        <v>349450.27</v>
      </c>
      <c r="E1028" s="1">
        <v>0</v>
      </c>
      <c r="F1028" s="1">
        <v>0</v>
      </c>
      <c r="G1028" s="2">
        <f t="shared" si="22"/>
        <v>45511.195500000002</v>
      </c>
      <c r="H1028" s="2">
        <f t="shared" si="19"/>
        <v>0.63000000000465661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15919.88</v>
      </c>
      <c r="D1032" s="1">
        <f>BILANCA!E54</f>
        <v>16807.48</v>
      </c>
      <c r="E1032" s="1">
        <v>0</v>
      </c>
      <c r="F1032" s="1">
        <v>0</v>
      </c>
      <c r="G1032" s="2">
        <f t="shared" si="22"/>
        <v>2427.2071599999999</v>
      </c>
      <c r="H1032" s="2">
        <f t="shared" si="19"/>
        <v>0.6000000000003638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15919.88</v>
      </c>
      <c r="D1033" s="1">
        <f>BILANCA!E55</f>
        <v>16807.48</v>
      </c>
      <c r="E1033" s="1">
        <v>0</v>
      </c>
      <c r="F1033" s="1">
        <v>0</v>
      </c>
      <c r="G1033" s="2">
        <f t="shared" si="22"/>
        <v>2476.7420000000002</v>
      </c>
      <c r="H1033" s="2">
        <f t="shared" si="19"/>
        <v>0.6000000000003638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724450.83</v>
      </c>
      <c r="D1034" s="1">
        <f>BILANCA!E56</f>
        <v>1552526.45</v>
      </c>
      <c r="E1034" s="1">
        <v>0</v>
      </c>
      <c r="F1034" s="1">
        <v>0</v>
      </c>
      <c r="G1034" s="2">
        <f t="shared" si="22"/>
        <v>195304.69023000001</v>
      </c>
      <c r="H1034" s="2">
        <f t="shared" si="19"/>
        <v>0.61999999999534339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724450.83</v>
      </c>
      <c r="D1035" s="1">
        <f>BILANCA!E57</f>
        <v>1552526.45</v>
      </c>
      <c r="E1035" s="1">
        <v>0</v>
      </c>
      <c r="F1035" s="1">
        <v>0</v>
      </c>
      <c r="G1035" s="2">
        <f t="shared" si="22"/>
        <v>199134.19395999998</v>
      </c>
      <c r="H1035" s="2">
        <f t="shared" si="19"/>
        <v>0.61999999999534339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1883725.7</v>
      </c>
      <c r="D1046" s="1">
        <f>BILANCA!E68</f>
        <v>2592207.33</v>
      </c>
      <c r="E1046" s="1">
        <v>0</v>
      </c>
      <c r="F1046" s="1">
        <v>0</v>
      </c>
      <c r="G1046" s="2">
        <f t="shared" si="22"/>
        <v>445292.84268</v>
      </c>
      <c r="H1046" s="2">
        <f t="shared" si="19"/>
        <v>0.63000000012107193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223405.88999999998</v>
      </c>
      <c r="D1047" s="1">
        <f>BILANCA!E69</f>
        <v>594572.40999999992</v>
      </c>
      <c r="E1047" s="1">
        <v>0</v>
      </c>
      <c r="F1047" s="1">
        <v>0</v>
      </c>
      <c r="G1047" s="2">
        <f t="shared" si="22"/>
        <v>90403.245439999984</v>
      </c>
      <c r="H1047" s="2">
        <f t="shared" si="19"/>
        <v>0.51999999993131496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221788.65</v>
      </c>
      <c r="D1048" s="1">
        <f>BILANCA!E70</f>
        <v>591758.71</v>
      </c>
      <c r="E1048" s="1">
        <v>0</v>
      </c>
      <c r="F1048" s="1">
        <v>0</v>
      </c>
      <c r="G1048" s="2">
        <f t="shared" si="22"/>
        <v>91344.894549999997</v>
      </c>
      <c r="H1048" s="2">
        <f t="shared" si="19"/>
        <v>0.64000000004307367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221788.65</v>
      </c>
      <c r="D1050" s="1">
        <f>BILANCA!E72</f>
        <v>591758.71</v>
      </c>
      <c r="E1050" s="1">
        <v>0</v>
      </c>
      <c r="F1050" s="1">
        <v>0</v>
      </c>
      <c r="G1050" s="2">
        <f t="shared" si="22"/>
        <v>94155.506690000009</v>
      </c>
      <c r="H1050" s="2">
        <f t="shared" si="19"/>
        <v>0.64000000004307367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1617.24</v>
      </c>
      <c r="D1054" s="1">
        <f>BILANCA!E76</f>
        <v>2813.7</v>
      </c>
      <c r="E1054" s="1">
        <v>0</v>
      </c>
      <c r="F1054" s="1">
        <v>0</v>
      </c>
      <c r="G1054" s="2">
        <f t="shared" si="22"/>
        <v>514.36943999999994</v>
      </c>
      <c r="H1054" s="2">
        <f t="shared" si="19"/>
        <v>0.54000000000019099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24384.48</v>
      </c>
      <c r="D1056" s="1">
        <f>BILANCA!E78</f>
        <v>25044.940000000002</v>
      </c>
      <c r="E1056" s="1">
        <v>0</v>
      </c>
      <c r="F1056" s="1">
        <v>0</v>
      </c>
      <c r="G1056" s="2">
        <f t="shared" si="22"/>
        <v>5436.6282799999999</v>
      </c>
      <c r="H1056" s="2">
        <f t="shared" si="19"/>
        <v>0.53999999999723514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1162.8599999999999</v>
      </c>
      <c r="D1062" s="1">
        <f>BILANCA!E84</f>
        <v>1591.67</v>
      </c>
      <c r="E1062" s="1">
        <v>0</v>
      </c>
      <c r="F1062" s="1">
        <v>0</v>
      </c>
      <c r="G1062" s="2">
        <f t="shared" si="22"/>
        <v>343.34980000000002</v>
      </c>
      <c r="H1062" s="2">
        <f t="shared" si="19"/>
        <v>0.47000000000002728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23221.62</v>
      </c>
      <c r="D1064" s="1">
        <f>BILANCA!E86</f>
        <v>23453.27</v>
      </c>
      <c r="E1064" s="1">
        <v>0</v>
      </c>
      <c r="F1064" s="1">
        <v>0</v>
      </c>
      <c r="G1064" s="2">
        <f t="shared" si="22"/>
        <v>5680.3809600000004</v>
      </c>
      <c r="H1064" s="2">
        <f t="shared" si="19"/>
        <v>0.65000000000145519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20498.55</v>
      </c>
      <c r="D1065" s="1">
        <f>BILANCA!E87</f>
        <v>20498.55</v>
      </c>
      <c r="E1065" s="1">
        <v>0</v>
      </c>
      <c r="F1065" s="1">
        <v>0</v>
      </c>
      <c r="G1065" s="2">
        <f t="shared" si="22"/>
        <v>5042.6432999999997</v>
      </c>
      <c r="H1065" s="2">
        <f t="shared" si="19"/>
        <v>0.90000000000145519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20498.55</v>
      </c>
      <c r="D1066" s="1">
        <f>BILANCA!E88</f>
        <v>20498.55</v>
      </c>
      <c r="E1066" s="1">
        <v>0</v>
      </c>
      <c r="F1066" s="1">
        <v>0</v>
      </c>
      <c r="G1066" s="2">
        <f t="shared" si="22"/>
        <v>5104.1389500000005</v>
      </c>
      <c r="H1066" s="2">
        <f t="shared" si="19"/>
        <v>0.90000000000145519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5308.91</v>
      </c>
      <c r="D1071" s="1">
        <f>BILANCA!E93</f>
        <v>5308.91</v>
      </c>
      <c r="E1071" s="1">
        <v>0</v>
      </c>
      <c r="F1071" s="1">
        <v>0</v>
      </c>
      <c r="G1071" s="2">
        <f t="shared" si="22"/>
        <v>1401.5522399999998</v>
      </c>
      <c r="H1071" s="2">
        <f t="shared" si="23"/>
        <v>0.18000000000029104</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15189.64</v>
      </c>
      <c r="D1075" s="1">
        <f>BILANCA!E97</f>
        <v>15189.64</v>
      </c>
      <c r="E1075" s="1">
        <v>0</v>
      </c>
      <c r="F1075" s="1">
        <v>0</v>
      </c>
      <c r="G1075" s="2">
        <f t="shared" si="22"/>
        <v>4192.3406400000003</v>
      </c>
      <c r="H1075" s="2">
        <f t="shared" si="23"/>
        <v>0.72000000000116415</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1364689.89</v>
      </c>
      <c r="D1112" s="1">
        <f>BILANCA!E134</f>
        <v>1364689.89</v>
      </c>
      <c r="E1112" s="1">
        <v>0</v>
      </c>
      <c r="F1112" s="1">
        <v>0</v>
      </c>
      <c r="G1112" s="2">
        <f t="shared" si="22"/>
        <v>528134.98742999998</v>
      </c>
      <c r="H1112" s="2">
        <f t="shared" si="23"/>
        <v>0.22000000020489097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1364689.89</v>
      </c>
      <c r="D1113" s="1">
        <f>BILANCA!E135</f>
        <v>1364689.89</v>
      </c>
      <c r="E1113" s="1">
        <v>0</v>
      </c>
      <c r="F1113" s="1">
        <v>0</v>
      </c>
      <c r="G1113" s="2">
        <f t="shared" si="22"/>
        <v>532229.05709999998</v>
      </c>
      <c r="H1113" s="2">
        <f t="shared" si="23"/>
        <v>0.22000000020489097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1364689.89</v>
      </c>
      <c r="D1117" s="1">
        <f>BILANCA!E139</f>
        <v>1364689.89</v>
      </c>
      <c r="E1117" s="1">
        <v>0</v>
      </c>
      <c r="F1117" s="1">
        <v>0</v>
      </c>
      <c r="G1117" s="2">
        <f t="shared" si="22"/>
        <v>548605.33578000008</v>
      </c>
      <c r="H1117" s="2">
        <f t="shared" si="23"/>
        <v>0.22000000020489097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147138.58000000002</v>
      </c>
      <c r="D1124" s="1">
        <f>BILANCA!E146</f>
        <v>177229.41999999993</v>
      </c>
      <c r="E1124" s="1">
        <v>0</v>
      </c>
      <c r="F1124" s="1">
        <v>0</v>
      </c>
      <c r="G1124" s="2">
        <f t="shared" si="22"/>
        <v>70725.236219999962</v>
      </c>
      <c r="H1124" s="2">
        <f t="shared" si="23"/>
        <v>0.83999999990919605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16751.07</v>
      </c>
      <c r="D1125" s="1">
        <f>BILANCA!E147</f>
        <v>76988.899999999994</v>
      </c>
      <c r="E1125" s="1">
        <v>0</v>
      </c>
      <c r="F1125" s="1">
        <v>0</v>
      </c>
      <c r="G1125" s="2">
        <f t="shared" si="22"/>
        <v>24243.499539999997</v>
      </c>
      <c r="H1125" s="2">
        <f t="shared" si="23"/>
        <v>0.17000000000552973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21545.24</v>
      </c>
      <c r="D1136" s="1">
        <f>BILANCA!E158</f>
        <v>34984.03</v>
      </c>
      <c r="E1136" s="1">
        <v>0</v>
      </c>
      <c r="F1136" s="1">
        <v>0</v>
      </c>
      <c r="G1136" s="2">
        <f t="shared" si="22"/>
        <v>14001.534900000001</v>
      </c>
      <c r="H1136" s="2">
        <f t="shared" si="23"/>
        <v>0.27000000000043656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346947.93</v>
      </c>
      <c r="D1137" s="1">
        <f>BILANCA!E159</f>
        <v>303973.2</v>
      </c>
      <c r="E1137" s="1">
        <v>0</v>
      </c>
      <c r="F1137" s="1">
        <v>0</v>
      </c>
      <c r="G1137" s="2">
        <f t="shared" si="22"/>
        <v>147053.72682000001</v>
      </c>
      <c r="H1137" s="2">
        <f t="shared" si="23"/>
        <v>0.27000000001862645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100.04</v>
      </c>
      <c r="D1138" s="1">
        <f>BILANCA!E160</f>
        <v>0</v>
      </c>
      <c r="E1138" s="1">
        <v>0</v>
      </c>
      <c r="F1138" s="1">
        <v>0</v>
      </c>
      <c r="G1138" s="2">
        <f t="shared" si="22"/>
        <v>15.506200000000002</v>
      </c>
      <c r="H1138" s="2">
        <f t="shared" si="23"/>
        <v>4.0000000000006253E-2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25761.84</v>
      </c>
      <c r="D1140" s="1">
        <f>BILANCA!E162</f>
        <v>26175.56</v>
      </c>
      <c r="E1140" s="1">
        <v>0</v>
      </c>
      <c r="F1140" s="1">
        <v>0</v>
      </c>
      <c r="G1140" s="2">
        <f t="shared" si="22"/>
        <v>12263.73472</v>
      </c>
      <c r="H1140" s="2">
        <f t="shared" si="23"/>
        <v>0.59999999999854481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263967.53999999998</v>
      </c>
      <c r="D1141" s="1">
        <f>BILANCA!E163</f>
        <v>264892.27</v>
      </c>
      <c r="E1141" s="1">
        <v>0</v>
      </c>
      <c r="F1141" s="1">
        <v>0</v>
      </c>
      <c r="G1141" s="2">
        <f t="shared" si="22"/>
        <v>125412.82863999999</v>
      </c>
      <c r="H1141" s="2">
        <f t="shared" si="23"/>
        <v>0.73000000003958121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71380.97</v>
      </c>
      <c r="D1142" s="1">
        <f>BILANCA!E164</f>
        <v>365115.33</v>
      </c>
      <c r="E1142" s="1">
        <v>0</v>
      </c>
      <c r="F1142" s="1">
        <v>0</v>
      </c>
      <c r="G1142" s="2">
        <f t="shared" si="22"/>
        <v>127456.24917000001</v>
      </c>
      <c r="H1142" s="2">
        <f t="shared" si="23"/>
        <v>0.36000000001513399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34064.22</v>
      </c>
      <c r="D1143" s="1">
        <f>BILANCA!E165</f>
        <v>332554.96000000002</v>
      </c>
      <c r="E1143" s="1">
        <v>0</v>
      </c>
      <c r="F1143" s="1">
        <v>0</v>
      </c>
      <c r="G1143" s="2">
        <f t="shared" si="22"/>
        <v>111867.86240000001</v>
      </c>
      <c r="H1143" s="2">
        <f t="shared" si="23"/>
        <v>0.2599999999802094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37316.75</v>
      </c>
      <c r="D1144" s="1">
        <f>BILANCA!E166</f>
        <v>32560.37</v>
      </c>
      <c r="E1144" s="1">
        <v>0</v>
      </c>
      <c r="F1144" s="1">
        <v>0</v>
      </c>
      <c r="G1144" s="2">
        <f t="shared" si="22"/>
        <v>16492.435890000001</v>
      </c>
      <c r="H1144" s="2">
        <f t="shared" si="23"/>
        <v>0.61999999999898137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32227.34</v>
      </c>
      <c r="D1148" s="1">
        <f>BILANCA!E170</f>
        <v>45056.79</v>
      </c>
      <c r="E1148" s="1">
        <v>0</v>
      </c>
      <c r="F1148" s="1">
        <v>0</v>
      </c>
      <c r="G1148" s="2">
        <f t="shared" si="22"/>
        <v>20186.251800000002</v>
      </c>
      <c r="H1148" s="2">
        <f t="shared" si="23"/>
        <v>0.5499999999992724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32227.34</v>
      </c>
      <c r="D1149" s="1">
        <f>BILANCA!E171</f>
        <v>45056.79</v>
      </c>
      <c r="E1149" s="1">
        <v>0</v>
      </c>
      <c r="F1149" s="1">
        <v>0</v>
      </c>
      <c r="G1149" s="2">
        <f t="shared" si="22"/>
        <v>20308.592720000001</v>
      </c>
      <c r="H1149" s="2">
        <f t="shared" si="23"/>
        <v>0.5499999999992724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7588734.0699999994</v>
      </c>
      <c r="D1152" s="1">
        <f>BILANCA!E175</f>
        <v>9512728.3200000003</v>
      </c>
      <c r="E1152" s="1">
        <v>0</v>
      </c>
      <c r="F1152" s="1">
        <v>0</v>
      </c>
      <c r="G1152" s="2">
        <f t="shared" si="22"/>
        <v>4497798.2299900008</v>
      </c>
      <c r="H1152" s="2">
        <f t="shared" si="23"/>
        <v>0.38999999966472387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653391.9</v>
      </c>
      <c r="D1153" s="1">
        <f>BILANCA!E176</f>
        <v>1364581.72</v>
      </c>
      <c r="E1153" s="1">
        <v>0</v>
      </c>
      <c r="F1153" s="1">
        <v>0</v>
      </c>
      <c r="G1153" s="2">
        <f t="shared" si="22"/>
        <v>575034.40780000004</v>
      </c>
      <c r="H1153" s="2">
        <f t="shared" si="23"/>
        <v>0.38000000000465661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140260.64000000001</v>
      </c>
      <c r="D1154" s="1">
        <f>BILANCA!E177</f>
        <v>116680.73</v>
      </c>
      <c r="E1154" s="1">
        <v>0</v>
      </c>
      <c r="F1154" s="1">
        <v>0</v>
      </c>
      <c r="G1154" s="2">
        <f t="shared" si="22"/>
        <v>63889.379100000006</v>
      </c>
      <c r="H1154" s="2">
        <f t="shared" si="23"/>
        <v>0.6299999999901047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31405.66</v>
      </c>
      <c r="D1155" s="1">
        <f>BILANCA!E178</f>
        <v>44865.17</v>
      </c>
      <c r="E1155" s="1">
        <v>0</v>
      </c>
      <c r="F1155" s="1">
        <v>0</v>
      </c>
      <c r="G1155" s="2">
        <f t="shared" si="22"/>
        <v>20835.391999999996</v>
      </c>
      <c r="H1155" s="2">
        <f t="shared" si="23"/>
        <v>0.50999999999839929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32660.57</v>
      </c>
      <c r="D1156" s="1">
        <f>BILANCA!E179</f>
        <v>27137.97</v>
      </c>
      <c r="E1156" s="1">
        <v>0</v>
      </c>
      <c r="F1156" s="1">
        <v>0</v>
      </c>
      <c r="G1156" s="2">
        <f t="shared" si="22"/>
        <v>15040.016229999999</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733.62</v>
      </c>
      <c r="D1157" s="1">
        <f>BILANCA!E180</f>
        <v>6593.0599999999995</v>
      </c>
      <c r="E1157" s="1">
        <v>0</v>
      </c>
      <c r="F1157" s="1">
        <v>0</v>
      </c>
      <c r="G1157" s="2">
        <f t="shared" si="22"/>
        <v>2422.0347599999996</v>
      </c>
      <c r="H1157" s="2">
        <f t="shared" si="23"/>
        <v>0.43999999999948614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628.12</v>
      </c>
      <c r="D1159" s="1">
        <f>BILANCA!E182</f>
        <v>155.65</v>
      </c>
      <c r="E1159" s="1">
        <v>0</v>
      </c>
      <c r="F1159" s="1">
        <v>0</v>
      </c>
      <c r="G1159" s="2">
        <f t="shared" si="22"/>
        <v>165.33792</v>
      </c>
      <c r="H1159" s="2">
        <f t="shared" si="23"/>
        <v>0.46999999999999886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105.5</v>
      </c>
      <c r="D1160" s="1">
        <f>BILANCA!E183</f>
        <v>6437.41</v>
      </c>
      <c r="E1160" s="1">
        <v>0</v>
      </c>
      <c r="F1160" s="1">
        <v>0</v>
      </c>
      <c r="G1160" s="2">
        <f t="shared" si="22"/>
        <v>2297.5166399999998</v>
      </c>
      <c r="H1160" s="2">
        <f t="shared" si="23"/>
        <v>0.90999999999985448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1165.97</v>
      </c>
      <c r="D1163" s="1">
        <f>BILANCA!E186</f>
        <v>594.9</v>
      </c>
      <c r="E1163" s="1">
        <v>0</v>
      </c>
      <c r="F1163" s="1">
        <v>0</v>
      </c>
      <c r="G1163" s="2">
        <f t="shared" si="22"/>
        <v>424.03859999999997</v>
      </c>
      <c r="H1163" s="2">
        <f t="shared" si="23"/>
        <v>0.12999999999999545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21435.08</v>
      </c>
      <c r="D1164" s="1">
        <f>BILANCA!E187</f>
        <v>21157.72</v>
      </c>
      <c r="E1164" s="1">
        <v>0</v>
      </c>
      <c r="F1164" s="1">
        <v>0</v>
      </c>
      <c r="G1164" s="2">
        <f t="shared" si="22"/>
        <v>11538.844120000002</v>
      </c>
      <c r="H1164" s="2">
        <f t="shared" si="23"/>
        <v>0.36000000000058208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52859.74</v>
      </c>
      <c r="D1165" s="1">
        <f>BILANCA!E188</f>
        <v>16331.91</v>
      </c>
      <c r="E1165" s="1">
        <v>0</v>
      </c>
      <c r="F1165" s="1">
        <v>0</v>
      </c>
      <c r="G1165" s="2">
        <f t="shared" si="22"/>
        <v>15565.287919999999</v>
      </c>
      <c r="H1165" s="2">
        <f t="shared" si="23"/>
        <v>0.35000000000218279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157371.94</v>
      </c>
      <c r="D1166" s="1">
        <f>BILANCA!E189</f>
        <v>21008.94</v>
      </c>
      <c r="E1166" s="1">
        <v>0</v>
      </c>
      <c r="F1166" s="1">
        <v>0</v>
      </c>
      <c r="G1166" s="2">
        <f t="shared" si="22"/>
        <v>36488.337059999998</v>
      </c>
      <c r="H1166" s="2">
        <f t="shared" si="23"/>
        <v>0.11999999999898137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355759.32</v>
      </c>
      <c r="D1183" s="1">
        <f>BILANCA!E206</f>
        <v>1226892.05</v>
      </c>
      <c r="E1183" s="1">
        <v>0</v>
      </c>
      <c r="F1183" s="1">
        <v>0</v>
      </c>
      <c r="G1183" s="2">
        <f t="shared" si="22"/>
        <v>561908.68400000012</v>
      </c>
      <c r="H1183" s="2">
        <f t="shared" si="23"/>
        <v>0.37000000005355105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355759.32</v>
      </c>
      <c r="D1184" s="1">
        <f>BILANCA!E207</f>
        <v>1226892.05</v>
      </c>
      <c r="E1184" s="1">
        <v>0</v>
      </c>
      <c r="F1184" s="1">
        <v>0</v>
      </c>
      <c r="G1184" s="2">
        <f t="shared" si="22"/>
        <v>564718.22742000001</v>
      </c>
      <c r="H1184" s="2">
        <f t="shared" si="23"/>
        <v>0.37000000005355105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132722.81</v>
      </c>
      <c r="D1185" s="1">
        <f>BILANCA!E208</f>
        <v>0</v>
      </c>
      <c r="E1185" s="1">
        <v>0</v>
      </c>
      <c r="F1185" s="1">
        <v>0</v>
      </c>
      <c r="G1185" s="2">
        <f t="shared" si="22"/>
        <v>26810.00762</v>
      </c>
      <c r="H1185" s="2">
        <f t="shared" si="23"/>
        <v>0.19000000000232831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223036.51</v>
      </c>
      <c r="D1189" s="1">
        <f>BILANCA!E212</f>
        <v>1226892.05</v>
      </c>
      <c r="E1189" s="1">
        <v>0</v>
      </c>
      <c r="F1189" s="1">
        <v>0</v>
      </c>
      <c r="G1189" s="2">
        <f t="shared" si="22"/>
        <v>551425.04566000006</v>
      </c>
      <c r="H1189" s="2">
        <f t="shared" si="23"/>
        <v>0.5400000000372529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6935342.169999999</v>
      </c>
      <c r="D1214" s="1">
        <f>BILANCA!E237</f>
        <v>8148146.6000000006</v>
      </c>
      <c r="E1214" s="1">
        <v>0</v>
      </c>
      <c r="F1214" s="1">
        <v>0</v>
      </c>
      <c r="G1214" s="2">
        <f t="shared" si="22"/>
        <v>5366507.7704700008</v>
      </c>
      <c r="H1214" s="2">
        <f t="shared" si="23"/>
        <v>0.56999999843537807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6867540.8199999994</v>
      </c>
      <c r="D1215" s="1">
        <f>BILANCA!E238</f>
        <v>7079197.8900000006</v>
      </c>
      <c r="E1215" s="1">
        <v>0</v>
      </c>
      <c r="F1215" s="1">
        <v>0</v>
      </c>
      <c r="G1215" s="2">
        <f t="shared" si="22"/>
        <v>4878017.2912000008</v>
      </c>
      <c r="H1215" s="2">
        <f t="shared" si="23"/>
        <v>0.2900000000372529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7527331.2699999996</v>
      </c>
      <c r="D1216" s="1">
        <f>BILANCA!E239</f>
        <v>8843179.9100000001</v>
      </c>
      <c r="E1216" s="1">
        <v>0</v>
      </c>
      <c r="F1216" s="1">
        <v>0</v>
      </c>
      <c r="G1216" s="2">
        <f t="shared" si="22"/>
        <v>5874790.0239700004</v>
      </c>
      <c r="H1216" s="2">
        <f t="shared" si="23"/>
        <v>0.35999999940395355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5702540.3300000001</v>
      </c>
      <c r="D1217" s="1">
        <f>BILANCA!E240</f>
        <v>6918052.9400000004</v>
      </c>
      <c r="E1217" s="1">
        <v>0</v>
      </c>
      <c r="F1217" s="1">
        <v>0</v>
      </c>
      <c r="G1217" s="2">
        <f t="shared" si="22"/>
        <v>4572043.2131400006</v>
      </c>
      <c r="H1217" s="2">
        <f t="shared" si="23"/>
        <v>0.38999999966472387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1824790.94</v>
      </c>
      <c r="D1218" s="1">
        <f>BILANCA!E241</f>
        <v>1925126.97</v>
      </c>
      <c r="E1218" s="1">
        <v>0</v>
      </c>
      <c r="F1218" s="1">
        <v>0</v>
      </c>
      <c r="G1218" s="2">
        <f t="shared" si="22"/>
        <v>1333635.5467999999</v>
      </c>
      <c r="H1218" s="2">
        <f t="shared" si="23"/>
        <v>9.0000000083819032E-2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659790.44999999995</v>
      </c>
      <c r="D1219" s="1">
        <f>BILANCA!E242</f>
        <v>1763982.02</v>
      </c>
      <c r="E1219" s="1">
        <v>0</v>
      </c>
      <c r="F1219" s="1">
        <v>0</v>
      </c>
      <c r="G1219" s="2">
        <f t="shared" si="22"/>
        <v>988310.05963999999</v>
      </c>
      <c r="H1219" s="2">
        <f t="shared" si="23"/>
        <v>0.46999999997206032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659790.44999999995</v>
      </c>
      <c r="D1220" s="1">
        <f>BILANCA!E243</f>
        <v>1763982.02</v>
      </c>
      <c r="E1220" s="1">
        <v>0</v>
      </c>
      <c r="F1220" s="1">
        <v>0</v>
      </c>
      <c r="G1220" s="2">
        <f t="shared" si="22"/>
        <v>992497.81412999996</v>
      </c>
      <c r="H1220" s="2">
        <f t="shared" si="23"/>
        <v>0.46999999997206032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-152117.86000000034</v>
      </c>
      <c r="D1222" s="1">
        <f>BILANCA!E245</f>
        <v>526275.96</v>
      </c>
      <c r="E1222" s="1">
        <v>0</v>
      </c>
      <c r="F1222" s="1">
        <v>0</v>
      </c>
      <c r="G1222" s="2">
        <f t="shared" si="22"/>
        <v>215203.7403399999</v>
      </c>
      <c r="H1222" s="2">
        <f t="shared" si="23"/>
        <v>0.17999999970197678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3800951.1999999997</v>
      </c>
      <c r="D1223" s="1">
        <f>BILANCA!E246</f>
        <v>5602127.29</v>
      </c>
      <c r="E1223" s="1">
        <v>0</v>
      </c>
      <c r="F1223" s="1">
        <v>0</v>
      </c>
      <c r="G1223" s="2">
        <f t="shared" si="22"/>
        <v>3601249.3871999998</v>
      </c>
      <c r="H1223" s="2">
        <f t="shared" si="23"/>
        <v>0.48999999975785613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3601067.78</v>
      </c>
      <c r="D1224" s="1">
        <f>BILANCA!E247</f>
        <v>4398388.33</v>
      </c>
      <c r="E1224" s="1">
        <v>0</v>
      </c>
      <c r="F1224" s="1">
        <v>0</v>
      </c>
      <c r="G1224" s="2">
        <f t="shared" si="22"/>
        <v>2987880.5100399996</v>
      </c>
      <c r="H1224" s="2">
        <f t="shared" si="23"/>
        <v>0.55000000027939677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199883.42</v>
      </c>
      <c r="D1226" s="1">
        <f>BILANCA!E249</f>
        <v>1203738.96</v>
      </c>
      <c r="E1226" s="1">
        <v>0</v>
      </c>
      <c r="F1226" s="1">
        <v>0</v>
      </c>
      <c r="G1226" s="2">
        <f t="shared" si="22"/>
        <v>633588.80561999988</v>
      </c>
      <c r="H1226" s="2">
        <f t="shared" si="23"/>
        <v>0.46000000005005859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3953069.06</v>
      </c>
      <c r="D1227" s="1">
        <f>BILANCA!E250</f>
        <v>5075851.33</v>
      </c>
      <c r="E1227" s="1">
        <v>0</v>
      </c>
      <c r="F1227" s="1">
        <v>0</v>
      </c>
      <c r="G1227" s="2">
        <f t="shared" si="22"/>
        <v>3441564.2996799997</v>
      </c>
      <c r="H1227" s="2">
        <f t="shared" si="23"/>
        <v>0.39000000013038516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3953069.06</v>
      </c>
      <c r="D1229" s="1">
        <f>BILANCA!E252</f>
        <v>5075851.33</v>
      </c>
      <c r="E1229" s="1">
        <v>0</v>
      </c>
      <c r="F1229" s="1">
        <v>0</v>
      </c>
      <c r="G1229" s="2">
        <f t="shared" si="22"/>
        <v>3469773.8431200003</v>
      </c>
      <c r="H1229" s="2">
        <f t="shared" si="23"/>
        <v>0.39000000013038516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148538.23999999999</v>
      </c>
      <c r="D1232" s="1">
        <f>BILANCA!E255</f>
        <v>177557.42</v>
      </c>
      <c r="E1232" s="1">
        <v>0</v>
      </c>
      <c r="F1232" s="1">
        <v>0</v>
      </c>
      <c r="G1232" s="2">
        <f t="shared" si="22"/>
        <v>125409.61692</v>
      </c>
      <c r="H1232" s="2">
        <f t="shared" si="23"/>
        <v>0.66000000000349246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71380.97</v>
      </c>
      <c r="D1233" s="1">
        <f>BILANCA!E256</f>
        <v>365115.33</v>
      </c>
      <c r="E1233" s="1">
        <v>0</v>
      </c>
      <c r="F1233" s="1">
        <v>0</v>
      </c>
      <c r="G1233" s="2">
        <f t="shared" si="22"/>
        <v>200402.9075</v>
      </c>
      <c r="H1233" s="2">
        <f t="shared" si="23"/>
        <v>0.36000000001513399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57097.63</v>
      </c>
      <c r="D1236" s="1">
        <f>BILANCA!E259</f>
        <v>57211.63</v>
      </c>
      <c r="E1236" s="1">
        <v>0</v>
      </c>
      <c r="F1236" s="1">
        <v>0</v>
      </c>
      <c r="G1236" s="2">
        <f t="shared" si="22"/>
        <v>43394.785169999996</v>
      </c>
      <c r="H1236" s="2">
        <f t="shared" si="23"/>
        <v>0.74000000000523869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57097.63</v>
      </c>
      <c r="D1237" s="1">
        <f>BILANCA!E260</f>
        <v>57211.63</v>
      </c>
      <c r="E1237" s="1">
        <v>0</v>
      </c>
      <c r="F1237" s="1">
        <v>0</v>
      </c>
      <c r="G1237" s="2">
        <f t="shared" si="22"/>
        <v>43566.306060000003</v>
      </c>
      <c r="H1237" s="2">
        <f t="shared" si="23"/>
        <v>0.74000000000523869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20498.55</v>
      </c>
      <c r="D1238" s="1">
        <f>BILANCA!E262</f>
        <v>20498.55</v>
      </c>
      <c r="E1238" s="1">
        <v>0</v>
      </c>
      <c r="F1238" s="1">
        <v>0</v>
      </c>
      <c r="G1238" s="2">
        <f t="shared" si="22"/>
        <v>15681.39075</v>
      </c>
      <c r="H1238" s="2">
        <f t="shared" si="23"/>
        <v>0.90000000000145519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411106.12</v>
      </c>
      <c r="D1240" s="1">
        <f>BILANCA!E264</f>
        <v>442121.69</v>
      </c>
      <c r="E1240" s="1">
        <v>0</v>
      </c>
      <c r="F1240" s="1">
        <v>0</v>
      </c>
      <c r="G1240" s="2">
        <f t="shared" si="22"/>
        <v>332904.82150000002</v>
      </c>
      <c r="H1240" s="2">
        <f t="shared" si="23"/>
        <v>0.42999999999301508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71380.97</v>
      </c>
      <c r="D1242" s="1">
        <f>BILANCA!E266</f>
        <v>365115.33</v>
      </c>
      <c r="E1242" s="1">
        <v>0</v>
      </c>
      <c r="F1242" s="1">
        <v>0</v>
      </c>
      <c r="G1242" s="2">
        <f t="shared" ref="G1242:G1479" si="24">B1242/1000*C1242+B1242/500*D1242</f>
        <v>207617.41217000003</v>
      </c>
      <c r="H1242" s="2">
        <f t="shared" si="23"/>
        <v>0.36000000001513399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17620.349999999999</v>
      </c>
      <c r="D1244" s="1">
        <f>BILANCA!E268</f>
        <v>14614.11</v>
      </c>
      <c r="E1244" s="1">
        <v>0</v>
      </c>
      <c r="F1244" s="1">
        <v>0</v>
      </c>
      <c r="G1244" s="2">
        <f t="shared" si="24"/>
        <v>12227.476770000001</v>
      </c>
      <c r="H1244" s="2">
        <f t="shared" si="23"/>
        <v>0.45999999999912689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4478.51</v>
      </c>
      <c r="D1245" s="1">
        <f>BILANCA!E269</f>
        <v>6935.21</v>
      </c>
      <c r="E1245" s="1">
        <v>0</v>
      </c>
      <c r="F1245" s="1">
        <v>0</v>
      </c>
      <c r="G1245" s="2">
        <f t="shared" si="24"/>
        <v>4807.4196600000005</v>
      </c>
      <c r="H1245" s="2">
        <f t="shared" si="23"/>
        <v>0.6999999999998181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1122.76</v>
      </c>
      <c r="D1247" s="1">
        <f>BILANCA!E271</f>
        <v>1903.95</v>
      </c>
      <c r="E1247" s="1">
        <v>0</v>
      </c>
      <c r="F1247" s="1">
        <v>0</v>
      </c>
      <c r="G1247" s="2">
        <f t="shared" si="24"/>
        <v>1301.69424</v>
      </c>
      <c r="H1247" s="2">
        <f t="shared" si="23"/>
        <v>0.28999999999996362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122314.86</v>
      </c>
      <c r="D1263" s="1">
        <f>BILANCA!E287</f>
        <v>93048.46</v>
      </c>
      <c r="E1263" s="1">
        <v>0</v>
      </c>
      <c r="F1263" s="1">
        <v>0</v>
      </c>
      <c r="G1263" s="2">
        <f t="shared" si="24"/>
        <v>86355.298400000014</v>
      </c>
      <c r="H1263" s="2">
        <f t="shared" si="23"/>
        <v>0.60000000000582077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17945.78</v>
      </c>
      <c r="D1264" s="1">
        <f>BILANCA!E288</f>
        <v>23632.27</v>
      </c>
      <c r="E1264" s="1">
        <v>0</v>
      </c>
      <c r="F1264" s="1">
        <v>0</v>
      </c>
      <c r="G1264" s="2">
        <f t="shared" si="24"/>
        <v>18324.099920000001</v>
      </c>
      <c r="H1264" s="2">
        <f t="shared" si="23"/>
        <v>0.49000000000160071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157371.94</v>
      </c>
      <c r="D1265" s="1">
        <f>BILANCA!E289</f>
        <v>21008.94</v>
      </c>
      <c r="E1265" s="1">
        <v>0</v>
      </c>
      <c r="F1265" s="1">
        <v>0</v>
      </c>
      <c r="G1265" s="2">
        <f t="shared" si="24"/>
        <v>56227.92923999999</v>
      </c>
      <c r="H1265" s="2">
        <f t="shared" si="23"/>
        <v>0.11999999999898137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355759.32</v>
      </c>
      <c r="D1269" s="1">
        <f>BILANCA!E293</f>
        <v>1226892.05</v>
      </c>
      <c r="E1269" s="1">
        <v>0</v>
      </c>
      <c r="F1269" s="1">
        <v>0</v>
      </c>
      <c r="G1269" s="2">
        <f t="shared" si="24"/>
        <v>803529.41812000005</v>
      </c>
      <c r="H1269" s="2">
        <f t="shared" si="23"/>
        <v>0.37000000005355105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41132.68</v>
      </c>
      <c r="D1273" s="1">
        <f>BILANCA!E297</f>
        <v>5037.29</v>
      </c>
      <c r="E1273" s="1">
        <v>0</v>
      </c>
      <c r="F1273" s="1">
        <v>0</v>
      </c>
      <c r="G1273" s="2">
        <f t="shared" si="24"/>
        <v>14850.105399999999</v>
      </c>
      <c r="H1273" s="2">
        <f t="shared" si="23"/>
        <v>0.60999999999967258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7822.55</v>
      </c>
      <c r="D1274" s="1">
        <f>BILANCA!E298</f>
        <v>7173.04</v>
      </c>
      <c r="E1274" s="1">
        <v>0</v>
      </c>
      <c r="F1274" s="1">
        <v>0</v>
      </c>
      <c r="G1274" s="2">
        <f t="shared" si="24"/>
        <v>6451.0713299999998</v>
      </c>
      <c r="H1274" s="2">
        <f t="shared" si="23"/>
        <v>0.48999999999978172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3798.33</v>
      </c>
      <c r="D1275" s="1">
        <f>BILANCA!E299</f>
        <v>4121.58</v>
      </c>
      <c r="E1275" s="1">
        <v>0</v>
      </c>
      <c r="F1275" s="1">
        <v>0</v>
      </c>
      <c r="G1275" s="2">
        <f t="shared" si="24"/>
        <v>3516.1150799999996</v>
      </c>
      <c r="H1275" s="2">
        <f t="shared" si="23"/>
        <v>0.75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603564</v>
      </c>
      <c r="D1299" s="6">
        <f>'RAS-funkcijski'!E5</f>
        <v>688040.71</v>
      </c>
      <c r="E1299" s="6">
        <v>0</v>
      </c>
      <c r="F1299" s="6">
        <v>0</v>
      </c>
      <c r="G1299" s="7">
        <f t="shared" si="24"/>
        <v>1979.6454199999998</v>
      </c>
      <c r="H1299" s="7">
        <f t="shared" si="23"/>
        <v>0.2900000000372529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168676</v>
      </c>
      <c r="D1300" s="1">
        <f>'RAS-funkcijski'!E6</f>
        <v>211942.83</v>
      </c>
      <c r="E1300" s="1">
        <v>0</v>
      </c>
      <c r="F1300" s="1">
        <v>0</v>
      </c>
      <c r="G1300" s="2">
        <f t="shared" si="24"/>
        <v>1185.1233199999999</v>
      </c>
      <c r="H1300" s="2">
        <f t="shared" si="23"/>
        <v>0.17000000001280569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168676</v>
      </c>
      <c r="D1301" s="1">
        <f>'RAS-funkcijski'!E7</f>
        <v>211318.83</v>
      </c>
      <c r="E1301" s="1">
        <v>0</v>
      </c>
      <c r="F1301" s="1">
        <v>0</v>
      </c>
      <c r="G1301" s="2">
        <f t="shared" si="24"/>
        <v>1773.9409800000001</v>
      </c>
      <c r="H1301" s="2">
        <f t="shared" si="23"/>
        <v>0.17000000001280569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624</v>
      </c>
      <c r="E1302" s="1">
        <v>0</v>
      </c>
      <c r="F1302" s="1">
        <v>0</v>
      </c>
      <c r="G1302" s="2">
        <f t="shared" si="24"/>
        <v>4.992</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434888</v>
      </c>
      <c r="D1307" s="1">
        <f>'RAS-funkcijski'!E13</f>
        <v>476097.88</v>
      </c>
      <c r="E1307" s="1">
        <v>0</v>
      </c>
      <c r="F1307" s="1">
        <v>0</v>
      </c>
      <c r="G1307" s="2">
        <f t="shared" si="24"/>
        <v>12483.753839999999</v>
      </c>
      <c r="H1307" s="2">
        <f t="shared" si="23"/>
        <v>0.11999999999534339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434888</v>
      </c>
      <c r="D1310" s="1">
        <f>'RAS-funkcijski'!E16</f>
        <v>476097.88</v>
      </c>
      <c r="E1310" s="1">
        <v>0</v>
      </c>
      <c r="F1310" s="1">
        <v>0</v>
      </c>
      <c r="G1310" s="2">
        <f t="shared" si="24"/>
        <v>16645.005120000002</v>
      </c>
      <c r="H1310" s="2">
        <f t="shared" si="23"/>
        <v>0.11999999999534339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41320</v>
      </c>
      <c r="D1322" s="1">
        <f>'RAS-funkcijski'!E28</f>
        <v>796.34</v>
      </c>
      <c r="E1322" s="1">
        <v>0</v>
      </c>
      <c r="F1322" s="1">
        <v>0</v>
      </c>
      <c r="G1322" s="2">
        <f t="shared" si="24"/>
        <v>1029.9043200000001</v>
      </c>
      <c r="H1322" s="2">
        <f t="shared" si="23"/>
        <v>0.34000000000003183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39180</v>
      </c>
      <c r="D1324" s="1">
        <f>'RAS-funkcijski'!E30</f>
        <v>0</v>
      </c>
      <c r="E1324" s="1">
        <v>0</v>
      </c>
      <c r="F1324" s="1">
        <v>0</v>
      </c>
      <c r="G1324" s="2">
        <f t="shared" si="24"/>
        <v>1018.68</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2140</v>
      </c>
      <c r="D1328" s="1">
        <f>'RAS-funkcijski'!E34</f>
        <v>796.34</v>
      </c>
      <c r="E1328" s="1">
        <v>0</v>
      </c>
      <c r="F1328" s="1">
        <v>0</v>
      </c>
      <c r="G1328" s="2">
        <f t="shared" si="24"/>
        <v>111.9804</v>
      </c>
      <c r="H1328" s="2">
        <f t="shared" si="23"/>
        <v>0.34000000000003183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10503</v>
      </c>
      <c r="D1329" s="1">
        <f>'RAS-funkcijski'!E35</f>
        <v>5135.0600000000004</v>
      </c>
      <c r="E1329" s="1">
        <v>0</v>
      </c>
      <c r="F1329" s="1">
        <v>0</v>
      </c>
      <c r="G1329" s="2">
        <f t="shared" si="24"/>
        <v>643.96672000000012</v>
      </c>
      <c r="H1329" s="2">
        <f t="shared" si="23"/>
        <v>6.0000000000400178E-2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10503</v>
      </c>
      <c r="D1368" s="1">
        <f>'RAS-funkcijski'!E74</f>
        <v>5135.0600000000004</v>
      </c>
      <c r="E1368" s="1">
        <v>0</v>
      </c>
      <c r="F1368" s="1">
        <v>0</v>
      </c>
      <c r="G1368" s="2">
        <f t="shared" si="24"/>
        <v>1454.1184000000003</v>
      </c>
      <c r="H1368" s="2">
        <f t="shared" si="27"/>
        <v>6.0000000000400178E-2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24701</v>
      </c>
      <c r="D1369" s="1">
        <f>'RAS-funkcijski'!E75</f>
        <v>29179.670000000002</v>
      </c>
      <c r="E1369" s="1">
        <v>0</v>
      </c>
      <c r="F1369" s="1">
        <v>0</v>
      </c>
      <c r="G1369" s="2">
        <f t="shared" si="24"/>
        <v>5897.2841399999998</v>
      </c>
      <c r="H1369" s="2">
        <f t="shared" si="27"/>
        <v>0.32999999999810825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9590</v>
      </c>
      <c r="D1370" s="1">
        <f>'RAS-funkcijski'!E76</f>
        <v>10029.86</v>
      </c>
      <c r="E1370" s="1">
        <v>0</v>
      </c>
      <c r="F1370" s="1">
        <v>0</v>
      </c>
      <c r="G1370" s="2">
        <f t="shared" si="24"/>
        <v>2134.7798399999997</v>
      </c>
      <c r="H1370" s="2">
        <f t="shared" si="27"/>
        <v>0.13999999999941792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15111</v>
      </c>
      <c r="D1372" s="1">
        <f>'RAS-funkcijski'!E78</f>
        <v>19149.810000000001</v>
      </c>
      <c r="E1372" s="1">
        <v>0</v>
      </c>
      <c r="F1372" s="1">
        <v>0</v>
      </c>
      <c r="G1372" s="2">
        <f t="shared" si="24"/>
        <v>3952.3858799999998</v>
      </c>
      <c r="H1372" s="2">
        <f t="shared" si="27"/>
        <v>0.18999999999869033</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1159207</v>
      </c>
      <c r="D1376" s="1">
        <f>'RAS-funkcijski'!E82</f>
        <v>811457.20000000007</v>
      </c>
      <c r="E1376" s="1">
        <v>0</v>
      </c>
      <c r="F1376" s="1">
        <v>0</v>
      </c>
      <c r="G1376" s="2">
        <f t="shared" si="24"/>
        <v>217005.46919999999</v>
      </c>
      <c r="H1376" s="2">
        <f t="shared" si="27"/>
        <v>0.20000000006984919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98208</v>
      </c>
      <c r="D1377" s="1">
        <f>'RAS-funkcijski'!E83</f>
        <v>379323.61</v>
      </c>
      <c r="E1377" s="1">
        <v>0</v>
      </c>
      <c r="F1377" s="1">
        <v>0</v>
      </c>
      <c r="G1377" s="2">
        <f t="shared" si="24"/>
        <v>67691.562379999988</v>
      </c>
      <c r="H1377" s="2">
        <f t="shared" si="27"/>
        <v>0.39000000001396984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971281</v>
      </c>
      <c r="D1378" s="1">
        <f>'RAS-funkcijski'!E84</f>
        <v>388657.03</v>
      </c>
      <c r="E1378" s="1">
        <v>0</v>
      </c>
      <c r="F1378" s="1">
        <v>0</v>
      </c>
      <c r="G1378" s="2">
        <f t="shared" si="24"/>
        <v>139887.6048</v>
      </c>
      <c r="H1378" s="2">
        <f t="shared" si="27"/>
        <v>3.0000000027939677E-2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2630</v>
      </c>
      <c r="D1379" s="1">
        <f>'RAS-funkcijski'!E85</f>
        <v>0</v>
      </c>
      <c r="E1379" s="1">
        <v>0</v>
      </c>
      <c r="F1379" s="1">
        <v>0</v>
      </c>
      <c r="G1379" s="2">
        <f t="shared" si="24"/>
        <v>213.03</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59572</v>
      </c>
      <c r="D1380" s="1">
        <f>'RAS-funkcijski'!E86</f>
        <v>29356.15</v>
      </c>
      <c r="E1380" s="1">
        <v>0</v>
      </c>
      <c r="F1380" s="1">
        <v>0</v>
      </c>
      <c r="G1380" s="2">
        <f t="shared" si="24"/>
        <v>9699.3126000000011</v>
      </c>
      <c r="H1380" s="2">
        <f t="shared" si="27"/>
        <v>0.15000000000145519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27516</v>
      </c>
      <c r="D1382" s="1">
        <f>'RAS-funkcijski'!E88</f>
        <v>14120.41</v>
      </c>
      <c r="E1382" s="1">
        <v>0</v>
      </c>
      <c r="F1382" s="1">
        <v>0</v>
      </c>
      <c r="G1382" s="2">
        <f t="shared" si="24"/>
        <v>4683.5728799999997</v>
      </c>
      <c r="H1382" s="2">
        <f t="shared" si="27"/>
        <v>0.40999999999985448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389640</v>
      </c>
      <c r="D1401" s="1">
        <f>'RAS-funkcijski'!E107</f>
        <v>873879.62</v>
      </c>
      <c r="E1401" s="1">
        <v>0</v>
      </c>
      <c r="F1401" s="1">
        <v>0</v>
      </c>
      <c r="G1401" s="2">
        <f t="shared" si="24"/>
        <v>220152.12172</v>
      </c>
      <c r="H1401" s="2">
        <f t="shared" si="27"/>
        <v>0.38000000000465661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386985</v>
      </c>
      <c r="D1402" s="1">
        <f>'RAS-funkcijski'!E108</f>
        <v>869898</v>
      </c>
      <c r="E1402" s="1">
        <v>0</v>
      </c>
      <c r="F1402" s="1">
        <v>0</v>
      </c>
      <c r="G1402" s="2">
        <f t="shared" si="24"/>
        <v>221185.22399999999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2655</v>
      </c>
      <c r="D1403" s="1">
        <f>'RAS-funkcijski'!E109</f>
        <v>3981.62</v>
      </c>
      <c r="E1403" s="1">
        <v>0</v>
      </c>
      <c r="F1403" s="1">
        <v>0</v>
      </c>
      <c r="G1403" s="2">
        <f t="shared" si="24"/>
        <v>1114.9151999999999</v>
      </c>
      <c r="H1403" s="2">
        <f t="shared" si="27"/>
        <v>0.38000000000010914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311256.89</v>
      </c>
      <c r="D1408" s="1">
        <f>'RAS-funkcijski'!E114</f>
        <v>390619.04</v>
      </c>
      <c r="E1408" s="1">
        <v>0</v>
      </c>
      <c r="F1408" s="1">
        <v>0</v>
      </c>
      <c r="G1408" s="2">
        <f t="shared" si="24"/>
        <v>120174.4467</v>
      </c>
      <c r="H1408" s="2">
        <f t="shared" si="27"/>
        <v>0.1499999999650754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282166.89</v>
      </c>
      <c r="D1409" s="1">
        <f>'RAS-funkcijski'!E115</f>
        <v>357021.61</v>
      </c>
      <c r="E1409" s="1">
        <v>0</v>
      </c>
      <c r="F1409" s="1">
        <v>0</v>
      </c>
      <c r="G1409" s="2">
        <f t="shared" si="24"/>
        <v>110579.32221000001</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269102.89</v>
      </c>
      <c r="D1410" s="1">
        <f>'RAS-funkcijski'!E116</f>
        <v>340277.7</v>
      </c>
      <c r="E1410" s="1">
        <v>0</v>
      </c>
      <c r="F1410" s="1">
        <v>0</v>
      </c>
      <c r="G1410" s="2">
        <f t="shared" si="24"/>
        <v>106361.72848000001</v>
      </c>
      <c r="H1410" s="2">
        <f t="shared" si="27"/>
        <v>0.40999999997438863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13064</v>
      </c>
      <c r="D1411" s="1">
        <f>'RAS-funkcijski'!E117</f>
        <v>16743.91</v>
      </c>
      <c r="E1411" s="1">
        <v>0</v>
      </c>
      <c r="F1411" s="1">
        <v>0</v>
      </c>
      <c r="G1411" s="2">
        <f t="shared" si="24"/>
        <v>5260.3556600000002</v>
      </c>
      <c r="H1411" s="2">
        <f t="shared" si="27"/>
        <v>9.0000000000145519E-2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3542</v>
      </c>
      <c r="D1412" s="1">
        <f>'RAS-funkcijski'!E118</f>
        <v>5306.54</v>
      </c>
      <c r="E1412" s="1">
        <v>0</v>
      </c>
      <c r="F1412" s="1">
        <v>0</v>
      </c>
      <c r="G1412" s="2">
        <f t="shared" si="24"/>
        <v>1613.67912</v>
      </c>
      <c r="H1412" s="2">
        <f t="shared" si="27"/>
        <v>0.46000000000003638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3542</v>
      </c>
      <c r="D1413" s="1">
        <f>'RAS-funkcijski'!E119</f>
        <v>5306.54</v>
      </c>
      <c r="E1413" s="1">
        <v>0</v>
      </c>
      <c r="F1413" s="1">
        <v>0</v>
      </c>
      <c r="G1413" s="2">
        <f t="shared" si="24"/>
        <v>1627.8342000000002</v>
      </c>
      <c r="H1413" s="2">
        <f t="shared" si="27"/>
        <v>0.46000000000003638</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25548</v>
      </c>
      <c r="D1416" s="1">
        <f>'RAS-funkcijski'!E122</f>
        <v>28290.89</v>
      </c>
      <c r="E1416" s="1">
        <v>0</v>
      </c>
      <c r="F1416" s="1">
        <v>0</v>
      </c>
      <c r="G1416" s="2">
        <f t="shared" si="24"/>
        <v>9691.3140399999993</v>
      </c>
      <c r="H1416" s="2">
        <f t="shared" si="27"/>
        <v>0.11000000000058208</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25548</v>
      </c>
      <c r="D1417" s="1">
        <f>'RAS-funkcijski'!E123</f>
        <v>28290.89</v>
      </c>
      <c r="E1417" s="1">
        <v>0</v>
      </c>
      <c r="F1417" s="1">
        <v>0</v>
      </c>
      <c r="G1417" s="2">
        <f t="shared" si="24"/>
        <v>9773.4438200000004</v>
      </c>
      <c r="H1417" s="2">
        <f t="shared" si="27"/>
        <v>0.11000000000058208</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41308.380000000005</v>
      </c>
      <c r="D1423" s="1">
        <f>'RAS-funkcijski'!E129</f>
        <v>39348.199999999997</v>
      </c>
      <c r="E1423" s="1">
        <v>0</v>
      </c>
      <c r="F1423" s="1">
        <v>0</v>
      </c>
      <c r="G1423" s="2">
        <f t="shared" si="24"/>
        <v>15000.5975</v>
      </c>
      <c r="H1423" s="2">
        <f t="shared" si="27"/>
        <v>0.58000000000174623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22660</v>
      </c>
      <c r="D1432" s="1">
        <f>'RAS-funkcijski'!E138</f>
        <v>18766.509999999998</v>
      </c>
      <c r="E1432" s="1">
        <v>0</v>
      </c>
      <c r="F1432" s="1">
        <v>0</v>
      </c>
      <c r="G1432" s="2">
        <f t="shared" si="24"/>
        <v>8065.8646800000006</v>
      </c>
      <c r="H1432" s="2">
        <f t="shared" si="27"/>
        <v>0.49000000000160071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18648.38</v>
      </c>
      <c r="D1434" s="1">
        <f>'RAS-funkcijski'!E140</f>
        <v>20581.689999999999</v>
      </c>
      <c r="E1434" s="1">
        <v>0</v>
      </c>
      <c r="F1434" s="1">
        <v>0</v>
      </c>
      <c r="G1434" s="2">
        <f t="shared" si="24"/>
        <v>8134.3993600000003</v>
      </c>
      <c r="H1434" s="2">
        <f t="shared" si="27"/>
        <v>0.69000000000232831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2581500.27</v>
      </c>
      <c r="D1435" s="13">
        <f>'RAS-funkcijski'!E141</f>
        <v>2838455.8400000003</v>
      </c>
      <c r="E1435" s="13">
        <v>0</v>
      </c>
      <c r="F1435" s="13">
        <v>0</v>
      </c>
      <c r="G1435" s="14">
        <f t="shared" si="24"/>
        <v>1131402.4371500001</v>
      </c>
      <c r="H1435" s="14">
        <f t="shared" si="27"/>
        <v>0.42999999970197678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89700</v>
      </c>
      <c r="D1436" s="6">
        <f>'P-VRIO'!E5</f>
        <v>0</v>
      </c>
      <c r="E1436" s="6">
        <v>0</v>
      </c>
      <c r="F1436" s="6">
        <v>0</v>
      </c>
      <c r="G1436" s="7">
        <f t="shared" si="24"/>
        <v>89.7</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89700</v>
      </c>
      <c r="D1437" s="1">
        <f>'P-VRIO'!E6</f>
        <v>0</v>
      </c>
      <c r="E1437" s="1">
        <v>0</v>
      </c>
      <c r="F1437" s="1">
        <v>0</v>
      </c>
      <c r="G1437" s="2">
        <f t="shared" si="24"/>
        <v>179.4</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89700</v>
      </c>
      <c r="D1438" s="1">
        <f>'P-VRIO'!E7</f>
        <v>0</v>
      </c>
      <c r="E1438" s="1">
        <v>0</v>
      </c>
      <c r="F1438" s="1">
        <v>0</v>
      </c>
      <c r="G1438" s="2">
        <f t="shared" si="24"/>
        <v>269.10000000000002</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89700</v>
      </c>
      <c r="D1439" s="1">
        <f>'P-VRIO'!E8</f>
        <v>0</v>
      </c>
      <c r="E1439" s="1">
        <v>0</v>
      </c>
      <c r="F1439" s="1">
        <v>0</v>
      </c>
      <c r="G1439" s="2">
        <f t="shared" si="24"/>
        <v>358.8</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653391.91</v>
      </c>
      <c r="D1480" s="6"/>
      <c r="E1480" s="6">
        <v>0</v>
      </c>
      <c r="F1480" s="6">
        <v>0</v>
      </c>
      <c r="G1480" s="7">
        <f t="shared" ref="G1480:G1580" si="34">B1480/1000*C1480</f>
        <v>653.39191000000005</v>
      </c>
      <c r="H1480" s="7">
        <f t="shared" ref="H1480:H1580" si="35">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3958051.48</v>
      </c>
      <c r="D1481" s="1">
        <v>0</v>
      </c>
      <c r="E1481" s="1">
        <v>0</v>
      </c>
      <c r="F1481" s="1">
        <v>0</v>
      </c>
      <c r="G1481" s="2">
        <f t="shared" si="34"/>
        <v>7916.1029600000002</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1386555.51</v>
      </c>
      <c r="D1483" s="1">
        <v>0</v>
      </c>
      <c r="E1483" s="1">
        <v>0</v>
      </c>
      <c r="F1483" s="1">
        <v>0</v>
      </c>
      <c r="G1483" s="2">
        <f t="shared" si="34"/>
        <v>5546.2220400000006</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468374.92</v>
      </c>
      <c r="D1484" s="1">
        <v>0</v>
      </c>
      <c r="E1484" s="1">
        <v>0</v>
      </c>
      <c r="F1484" s="1">
        <v>0</v>
      </c>
      <c r="G1484" s="2">
        <f t="shared" si="34"/>
        <v>2341.8746000000001</v>
      </c>
      <c r="H1484" s="2">
        <f t="shared" si="35"/>
        <v>8.0000000016298145E-2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597279.5</v>
      </c>
      <c r="D1485" s="1">
        <v>0</v>
      </c>
      <c r="E1485" s="1">
        <v>0</v>
      </c>
      <c r="F1485" s="1">
        <v>0</v>
      </c>
      <c r="G1485" s="2">
        <f t="shared" si="34"/>
        <v>3583.6770000000001</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26354.51</v>
      </c>
      <c r="D1486" s="1">
        <v>0</v>
      </c>
      <c r="E1486" s="1">
        <v>0</v>
      </c>
      <c r="F1486" s="1">
        <v>0</v>
      </c>
      <c r="G1486" s="2">
        <f t="shared" si="34"/>
        <v>184.48157</v>
      </c>
      <c r="H1486" s="2">
        <f t="shared" si="35"/>
        <v>0.49000000000160071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40801.85</v>
      </c>
      <c r="D1487" s="1">
        <v>0</v>
      </c>
      <c r="E1487" s="1">
        <v>0</v>
      </c>
      <c r="F1487" s="1">
        <v>0</v>
      </c>
      <c r="G1487" s="2">
        <f t="shared" si="34"/>
        <v>326.41480000000001</v>
      </c>
      <c r="H1487" s="2">
        <f t="shared" si="35"/>
        <v>0.15000000000145519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30649.96</v>
      </c>
      <c r="D1488" s="1">
        <v>0</v>
      </c>
      <c r="E1488" s="1">
        <v>0</v>
      </c>
      <c r="F1488" s="1">
        <v>0</v>
      </c>
      <c r="G1488" s="2">
        <f>B1488/1000*C1488</f>
        <v>275.84963999999997</v>
      </c>
      <c r="H1488" s="2">
        <f>ABS(C1488-ROUND(C1488,0))</f>
        <v>4.0000000000873115E-2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79404.149999999994</v>
      </c>
      <c r="D1489" s="1">
        <v>0</v>
      </c>
      <c r="E1489" s="1">
        <v>0</v>
      </c>
      <c r="F1489" s="1">
        <v>0</v>
      </c>
      <c r="G1489" s="2">
        <f t="shared" si="34"/>
        <v>794.04149999999993</v>
      </c>
      <c r="H1489" s="2">
        <f t="shared" si="35"/>
        <v>0.14999999999417923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115010.63</v>
      </c>
      <c r="D1490" s="1">
        <v>0</v>
      </c>
      <c r="E1490" s="1">
        <v>0</v>
      </c>
      <c r="F1490" s="1">
        <v>0</v>
      </c>
      <c r="G1490" s="2">
        <f t="shared" si="34"/>
        <v>1265.1169299999999</v>
      </c>
      <c r="H1490" s="2">
        <f t="shared" si="35"/>
        <v>0.36999999999534339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28679.99</v>
      </c>
      <c r="D1491" s="1">
        <v>0</v>
      </c>
      <c r="E1491" s="1">
        <v>0</v>
      </c>
      <c r="F1491" s="1">
        <v>0</v>
      </c>
      <c r="G1491" s="2">
        <f t="shared" si="34"/>
        <v>344.15988000000004</v>
      </c>
      <c r="H1491" s="2">
        <f t="shared" si="35"/>
        <v>9.9999999983992893E-3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1466077.07</v>
      </c>
      <c r="D1492" s="1">
        <v>0</v>
      </c>
      <c r="E1492" s="1">
        <v>0</v>
      </c>
      <c r="F1492" s="1">
        <v>0</v>
      </c>
      <c r="G1492" s="2">
        <f t="shared" si="34"/>
        <v>19059.001909999999</v>
      </c>
      <c r="H1492" s="2">
        <f t="shared" si="35"/>
        <v>7.000000006519258E-2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1105418.8999999999</v>
      </c>
      <c r="D1493" s="1">
        <v>0</v>
      </c>
      <c r="E1493" s="1">
        <v>0</v>
      </c>
      <c r="F1493" s="1">
        <v>0</v>
      </c>
      <c r="G1493" s="2">
        <f t="shared" si="34"/>
        <v>15475.864599999999</v>
      </c>
      <c r="H1493" s="2">
        <f t="shared" si="35"/>
        <v>0.10000000009313226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1105418.8999999999</v>
      </c>
      <c r="D1497" s="1">
        <v>0</v>
      </c>
      <c r="E1497" s="1">
        <v>0</v>
      </c>
      <c r="F1497" s="1">
        <v>0</v>
      </c>
      <c r="G1497" s="2">
        <f t="shared" si="34"/>
        <v>19897.540199999996</v>
      </c>
      <c r="H1497" s="2">
        <f t="shared" si="35"/>
        <v>0.10000000009313226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3246861.67</v>
      </c>
      <c r="D1499" s="1">
        <v>0</v>
      </c>
      <c r="E1499" s="1">
        <v>0</v>
      </c>
      <c r="F1499" s="1">
        <v>0</v>
      </c>
      <c r="G1499" s="2">
        <f t="shared" si="34"/>
        <v>64937.233399999997</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1410135.4300000002</v>
      </c>
      <c r="D1501" s="1">
        <v>0</v>
      </c>
      <c r="E1501" s="1">
        <v>0</v>
      </c>
      <c r="F1501" s="1">
        <v>0</v>
      </c>
      <c r="G1501" s="2">
        <f t="shared" si="34"/>
        <v>31022.979460000002</v>
      </c>
      <c r="H1501" s="2">
        <f t="shared" si="35"/>
        <v>0.43000000016763806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454915.41</v>
      </c>
      <c r="D1502" s="1">
        <v>0</v>
      </c>
      <c r="E1502" s="1">
        <v>0</v>
      </c>
      <c r="F1502" s="1">
        <v>0</v>
      </c>
      <c r="G1502" s="2">
        <f t="shared" si="34"/>
        <v>10463.05443</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602802.11</v>
      </c>
      <c r="D1503" s="1">
        <v>0</v>
      </c>
      <c r="E1503" s="1">
        <v>0</v>
      </c>
      <c r="F1503" s="1">
        <v>0</v>
      </c>
      <c r="G1503" s="2">
        <f t="shared" si="34"/>
        <v>14467.25064</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20495.07</v>
      </c>
      <c r="D1504" s="1">
        <v>0</v>
      </c>
      <c r="E1504" s="1">
        <v>0</v>
      </c>
      <c r="F1504" s="1">
        <v>0</v>
      </c>
      <c r="G1504" s="2">
        <f t="shared" si="34"/>
        <v>512.37675000000002</v>
      </c>
      <c r="H1504" s="2">
        <f t="shared" si="35"/>
        <v>6.9999999999708962E-2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40801.85</v>
      </c>
      <c r="D1505" s="1">
        <v>0</v>
      </c>
      <c r="E1505" s="1">
        <v>0</v>
      </c>
      <c r="F1505" s="1">
        <v>0</v>
      </c>
      <c r="G1505" s="2">
        <f t="shared" si="34"/>
        <v>1060.8480999999999</v>
      </c>
      <c r="H1505" s="2">
        <f t="shared" si="35"/>
        <v>0.15000000000145519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30649.96</v>
      </c>
      <c r="D1506" s="1">
        <v>0</v>
      </c>
      <c r="E1506" s="1">
        <v>0</v>
      </c>
      <c r="F1506" s="1">
        <v>0</v>
      </c>
      <c r="G1506" s="2">
        <f>B1506/1000*C1506</f>
        <v>827.54891999999995</v>
      </c>
      <c r="H1506" s="2">
        <f>ABS(C1506-ROUND(C1506,0))</f>
        <v>4.0000000000873115E-2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79975.22</v>
      </c>
      <c r="D1507" s="1">
        <v>0</v>
      </c>
      <c r="E1507" s="1">
        <v>0</v>
      </c>
      <c r="F1507" s="1">
        <v>0</v>
      </c>
      <c r="G1507" s="2">
        <f t="shared" si="34"/>
        <v>2239.3061600000001</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115287.99</v>
      </c>
      <c r="D1508" s="1">
        <v>0</v>
      </c>
      <c r="E1508" s="1">
        <v>0</v>
      </c>
      <c r="F1508" s="1">
        <v>0</v>
      </c>
      <c r="G1508" s="2">
        <f t="shared" si="34"/>
        <v>3343.3517100000004</v>
      </c>
      <c r="H1508" s="2">
        <f t="shared" si="35"/>
        <v>9.9999999947613105E-3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65207.82</v>
      </c>
      <c r="D1509" s="1">
        <v>0</v>
      </c>
      <c r="E1509" s="1">
        <v>0</v>
      </c>
      <c r="F1509" s="1">
        <v>0</v>
      </c>
      <c r="G1509" s="2">
        <f t="shared" si="34"/>
        <v>1956.2346</v>
      </c>
      <c r="H1509" s="2">
        <f t="shared" si="35"/>
        <v>0.18000000000029104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1602440.07</v>
      </c>
      <c r="D1510" s="1">
        <v>0</v>
      </c>
      <c r="E1510" s="1">
        <v>0</v>
      </c>
      <c r="F1510" s="1">
        <v>0</v>
      </c>
      <c r="G1510" s="2">
        <f t="shared" si="34"/>
        <v>49675.642169999999</v>
      </c>
      <c r="H1510" s="2">
        <f t="shared" si="35"/>
        <v>7.000000006519258E-2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234286.17</v>
      </c>
      <c r="D1511" s="1">
        <v>0</v>
      </c>
      <c r="E1511" s="1">
        <v>0</v>
      </c>
      <c r="F1511" s="1">
        <v>0</v>
      </c>
      <c r="G1511" s="2">
        <f t="shared" si="34"/>
        <v>7497.1574400000009</v>
      </c>
      <c r="H1511" s="2">
        <f t="shared" si="35"/>
        <v>0.17000000001280569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234286.17</v>
      </c>
      <c r="D1515" s="1">
        <v>0</v>
      </c>
      <c r="E1515" s="1">
        <v>0</v>
      </c>
      <c r="F1515" s="1">
        <v>0</v>
      </c>
      <c r="G1515" s="2">
        <f t="shared" si="34"/>
        <v>8434.3021200000003</v>
      </c>
      <c r="H1515" s="2">
        <f t="shared" si="35"/>
        <v>0.17000000001280569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1364581.7199999997</v>
      </c>
      <c r="D1517" s="1">
        <v>0</v>
      </c>
      <c r="E1517" s="1">
        <v>0</v>
      </c>
      <c r="F1517" s="1">
        <v>0</v>
      </c>
      <c r="G1517" s="2">
        <f t="shared" si="34"/>
        <v>51854.105359999987</v>
      </c>
      <c r="H1517" s="2">
        <f t="shared" si="35"/>
        <v>0.28000000026077032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114057.40000000001</v>
      </c>
      <c r="D1518" s="1">
        <v>0</v>
      </c>
      <c r="E1518" s="1">
        <v>0</v>
      </c>
      <c r="F1518" s="1">
        <v>0</v>
      </c>
      <c r="G1518" s="2">
        <f t="shared" si="34"/>
        <v>4448.2386000000006</v>
      </c>
      <c r="H1518" s="2">
        <f t="shared" si="35"/>
        <v>0.40000000000873115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93048.46</v>
      </c>
      <c r="D1524" s="1">
        <v>0</v>
      </c>
      <c r="E1524" s="1">
        <v>0</v>
      </c>
      <c r="F1524" s="1">
        <v>0</v>
      </c>
      <c r="G1524" s="2">
        <f t="shared" si="34"/>
        <v>4187.1806999999999</v>
      </c>
      <c r="H1524" s="2">
        <f t="shared" si="35"/>
        <v>0.46000000000640284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21232.9</v>
      </c>
      <c r="D1525" s="1">
        <v>0</v>
      </c>
      <c r="E1525" s="1">
        <v>0</v>
      </c>
      <c r="F1525" s="1">
        <v>0</v>
      </c>
      <c r="G1525" s="2">
        <f t="shared" si="34"/>
        <v>976.71340000000009</v>
      </c>
      <c r="H1525" s="2">
        <f t="shared" si="35"/>
        <v>9.9999999998544808E-2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21232.9</v>
      </c>
      <c r="D1526" s="1">
        <v>0</v>
      </c>
      <c r="E1526" s="1">
        <v>0</v>
      </c>
      <c r="F1526" s="1">
        <v>0</v>
      </c>
      <c r="G1526" s="2">
        <f t="shared" si="34"/>
        <v>997.94630000000006</v>
      </c>
      <c r="H1526" s="2">
        <f t="shared" si="35"/>
        <v>9.9999999998544808E-2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27140.13</v>
      </c>
      <c r="D1530" s="1">
        <v>0</v>
      </c>
      <c r="E1530" s="1">
        <v>0</v>
      </c>
      <c r="F1530" s="1">
        <v>0</v>
      </c>
      <c r="G1530" s="2">
        <f t="shared" si="34"/>
        <v>1384.14663</v>
      </c>
      <c r="H1530" s="2">
        <f t="shared" si="35"/>
        <v>0.13000000000101863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26891.65</v>
      </c>
      <c r="D1531" s="1">
        <v>0</v>
      </c>
      <c r="E1531" s="1">
        <v>0</v>
      </c>
      <c r="F1531" s="1">
        <v>0</v>
      </c>
      <c r="G1531" s="2">
        <f t="shared" si="34"/>
        <v>1398.3658</v>
      </c>
      <c r="H1531" s="2">
        <f t="shared" si="35"/>
        <v>0.34999999999854481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248.48</v>
      </c>
      <c r="D1532" s="1">
        <v>0</v>
      </c>
      <c r="E1532" s="1">
        <v>0</v>
      </c>
      <c r="F1532" s="1">
        <v>0</v>
      </c>
      <c r="G1532" s="2">
        <f t="shared" si="34"/>
        <v>13.16944</v>
      </c>
      <c r="H1532" s="2">
        <f t="shared" si="35"/>
        <v>0.47999999999998977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6590.9</v>
      </c>
      <c r="D1535" s="1">
        <v>0</v>
      </c>
      <c r="E1535" s="1">
        <v>0</v>
      </c>
      <c r="F1535" s="1">
        <v>0</v>
      </c>
      <c r="G1535" s="2">
        <f t="shared" si="34"/>
        <v>369.09039999999999</v>
      </c>
      <c r="H1535" s="2">
        <f t="shared" si="35"/>
        <v>0.1000000000003638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6590.9</v>
      </c>
      <c r="D1536" s="1">
        <v>0</v>
      </c>
      <c r="E1536" s="1">
        <v>0</v>
      </c>
      <c r="F1536" s="1">
        <v>0</v>
      </c>
      <c r="G1536" s="2">
        <f t="shared" si="34"/>
        <v>375.68129999999996</v>
      </c>
      <c r="H1536" s="2">
        <f t="shared" si="35"/>
        <v>0.1000000000003638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594.9</v>
      </c>
      <c r="D1550" s="1">
        <v>0</v>
      </c>
      <c r="E1550" s="1">
        <v>0</v>
      </c>
      <c r="F1550" s="1">
        <v>0</v>
      </c>
      <c r="G1550" s="2">
        <f t="shared" si="34"/>
        <v>42.237899999999996</v>
      </c>
      <c r="H1550" s="2">
        <f t="shared" si="35"/>
        <v>0.10000000000002274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594.9</v>
      </c>
      <c r="D1551" s="1">
        <v>0</v>
      </c>
      <c r="E1551" s="1">
        <v>0</v>
      </c>
      <c r="F1551" s="1">
        <v>0</v>
      </c>
      <c r="G1551" s="2">
        <f t="shared" si="34"/>
        <v>42.832799999999992</v>
      </c>
      <c r="H1551" s="2">
        <f t="shared" si="35"/>
        <v>0.10000000000002274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21157.72</v>
      </c>
      <c r="D1555" s="1">
        <v>0</v>
      </c>
      <c r="E1555" s="1">
        <v>0</v>
      </c>
      <c r="F1555" s="1">
        <v>0</v>
      </c>
      <c r="G1555" s="2">
        <f t="shared" si="34"/>
        <v>1607.9867200000001</v>
      </c>
      <c r="H1555" s="2">
        <f t="shared" si="35"/>
        <v>0.27999999999883585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21157.72</v>
      </c>
      <c r="D1556" s="1">
        <v>0</v>
      </c>
      <c r="E1556" s="1">
        <v>0</v>
      </c>
      <c r="F1556" s="1">
        <v>0</v>
      </c>
      <c r="G1556" s="2">
        <f t="shared" si="34"/>
        <v>1629.14444</v>
      </c>
      <c r="H1556" s="2">
        <f t="shared" si="35"/>
        <v>0.27999999999883585</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16331.91</v>
      </c>
      <c r="D1560" s="1">
        <v>0</v>
      </c>
      <c r="E1560" s="1">
        <v>0</v>
      </c>
      <c r="F1560" s="1">
        <v>0</v>
      </c>
      <c r="G1560" s="2">
        <f t="shared" si="34"/>
        <v>1322.88471</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16331.91</v>
      </c>
      <c r="D1561" s="1">
        <v>0</v>
      </c>
      <c r="E1561" s="1">
        <v>0</v>
      </c>
      <c r="F1561" s="1">
        <v>0</v>
      </c>
      <c r="G1561" s="2">
        <f t="shared" si="34"/>
        <v>1339.2166200000001</v>
      </c>
      <c r="H1561" s="2">
        <f t="shared" si="35"/>
        <v>9.0000000000145519E-2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21008.94</v>
      </c>
      <c r="D1565" s="1">
        <v>0</v>
      </c>
      <c r="E1565" s="1">
        <v>0</v>
      </c>
      <c r="F1565" s="1">
        <v>0</v>
      </c>
      <c r="G1565" s="2">
        <f t="shared" si="34"/>
        <v>1806.7688399999997</v>
      </c>
      <c r="H1565" s="2">
        <f t="shared" si="35"/>
        <v>6.0000000001309672E-2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20608.939999999999</v>
      </c>
      <c r="D1566" s="1">
        <v>0</v>
      </c>
      <c r="E1566" s="1">
        <v>0</v>
      </c>
      <c r="F1566" s="1">
        <v>0</v>
      </c>
      <c r="G1566" s="2">
        <f t="shared" si="34"/>
        <v>1792.9777799999997</v>
      </c>
      <c r="H1566" s="2">
        <f t="shared" si="35"/>
        <v>6.0000000001309672E-2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400</v>
      </c>
      <c r="D1568" s="1">
        <v>0</v>
      </c>
      <c r="E1568" s="1">
        <v>0</v>
      </c>
      <c r="F1568" s="1">
        <v>0</v>
      </c>
      <c r="G1568" s="2">
        <f t="shared" si="34"/>
        <v>35.6</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1250524.32</v>
      </c>
      <c r="D1576" s="1">
        <v>0</v>
      </c>
      <c r="E1576" s="1">
        <v>0</v>
      </c>
      <c r="F1576" s="1">
        <v>0</v>
      </c>
      <c r="G1576" s="2">
        <f t="shared" si="34"/>
        <v>121300.85904000001</v>
      </c>
      <c r="H1576" s="2">
        <f t="shared" si="35"/>
        <v>0.32000000006519258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23632.27</v>
      </c>
      <c r="D1578" s="1">
        <v>0</v>
      </c>
      <c r="E1578" s="1">
        <v>0</v>
      </c>
      <c r="F1578" s="1">
        <v>0</v>
      </c>
      <c r="G1578" s="2">
        <f t="shared" si="34"/>
        <v>2339.5947300000003</v>
      </c>
      <c r="H1578" s="2">
        <f t="shared" si="35"/>
        <v>0.27000000000043656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1226892.05</v>
      </c>
      <c r="D1580" s="13">
        <v>0</v>
      </c>
      <c r="E1580" s="13">
        <v>0</v>
      </c>
      <c r="F1580" s="13">
        <v>0</v>
      </c>
      <c r="G1580" s="14">
        <f t="shared" si="34"/>
        <v>123916.09705000001</v>
      </c>
      <c r="H1580" s="14">
        <f t="shared" si="35"/>
        <v>5.0000000046566129E-2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36071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1840380.0499999998</v>
      </c>
      <c r="I16" s="170">
        <f>'PR-RAS'!E6</f>
        <v>2173364.9900000002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1363855.5</v>
      </c>
      <c r="I17" s="170">
        <f>'PR-RAS'!E151</f>
        <v>1372378.7699999996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526275.96000000066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152117.86000000025</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5705008.3700000001</v>
      </c>
      <c r="I20" s="173">
        <f>BILANCA!E7</f>
        <v>6920520.9900000002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1883725.7</v>
      </c>
      <c r="I21" s="175">
        <f>BILANCA!E68</f>
        <v>2592207.33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653391.9</v>
      </c>
      <c r="I22" s="175">
        <f>BILANCA!E176</f>
        <v>1364581.72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6935342.169999999</v>
      </c>
      <c r="I23" s="177">
        <f>BILANCA!E237</f>
        <v>8148146.6000000006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603564</v>
      </c>
      <c r="I24" s="173">
        <f>'RAS-funkcijski'!E5</f>
        <v>688040.71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10503</v>
      </c>
      <c r="I25" s="175">
        <f>'RAS-funkcijski'!E35</f>
        <v>5135.0600000000004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27516</v>
      </c>
      <c r="I26" s="175">
        <f>'RAS-funkcijski'!E88</f>
        <v>14120.41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311256.89</v>
      </c>
      <c r="I27" s="175">
        <f>'RAS-funkcijski'!E114</f>
        <v>390619.04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2581500.27</v>
      </c>
      <c r="I28" s="179">
        <f>'RAS-funkcijski'!E141</f>
        <v>2838455.8400000003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89700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653391.91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1364581.7199999997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114057.40000000001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1250524.32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1840380.0499999998</v>
      </c>
      <c r="E6" s="51">
        <f>E7+E44+E50+E82+E106+E124+E133+E139</f>
        <v>2173364.9900000002</v>
      </c>
      <c r="F6" s="52">
        <f t="shared" ref="F6:F131" si="0">IF(D6&lt;&gt;0,IF(E6/D6&gt;=100,"&gt;&gt;100",E6/D6*100),"-")</f>
        <v>118.09327046334808</v>
      </c>
    </row>
    <row r="7" spans="1:25" ht="12.75" customHeight="1" x14ac:dyDescent="0.2">
      <c r="A7" s="53">
        <v>61</v>
      </c>
      <c r="B7" s="294" t="s">
        <v>60</v>
      </c>
      <c r="C7" s="50" t="s">
        <v>61</v>
      </c>
      <c r="D7" s="51">
        <f t="shared" ref="D7:E7" si="1">D8+D17+D23+D29+D37+D40</f>
        <v>581015.95000000007</v>
      </c>
      <c r="E7" s="51">
        <f t="shared" si="1"/>
        <v>747614.82</v>
      </c>
      <c r="F7" s="52">
        <f t="shared" si="0"/>
        <v>128.67371713289452</v>
      </c>
    </row>
    <row r="8" spans="1:25" ht="12.75" customHeight="1" x14ac:dyDescent="0.2">
      <c r="A8" s="53">
        <v>611</v>
      </c>
      <c r="B8" s="85" t="s">
        <v>62</v>
      </c>
      <c r="C8" s="50" t="s">
        <v>63</v>
      </c>
      <c r="D8" s="51">
        <f t="shared" ref="D8:E8" si="2">SUM(D9:D14)-D15-D16</f>
        <v>416260.72000000003</v>
      </c>
      <c r="E8" s="51">
        <f t="shared" si="2"/>
        <v>571652.79</v>
      </c>
      <c r="F8" s="52">
        <f t="shared" si="0"/>
        <v>137.33046682857801</v>
      </c>
    </row>
    <row r="9" spans="1:25" ht="12.75" customHeight="1" x14ac:dyDescent="0.2">
      <c r="A9" s="53">
        <v>6111</v>
      </c>
      <c r="B9" s="85" t="s">
        <v>64</v>
      </c>
      <c r="C9" s="50" t="s">
        <v>65</v>
      </c>
      <c r="D9" s="242">
        <v>455770.28</v>
      </c>
      <c r="E9" s="242">
        <v>572880.12</v>
      </c>
      <c r="F9" s="52">
        <f t="shared" si="0"/>
        <v>125.69492683902072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39509.56</v>
      </c>
      <c r="E15" s="242">
        <v>1227.33</v>
      </c>
      <c r="F15" s="52">
        <f t="shared" si="0"/>
        <v>3.106412726438867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142330.6</v>
      </c>
      <c r="E23" s="51">
        <f t="shared" si="4"/>
        <v>153897.96</v>
      </c>
      <c r="F23" s="52">
        <f t="shared" si="0"/>
        <v>108.12710689057727</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142330.6</v>
      </c>
      <c r="E27" s="242">
        <v>153897.96</v>
      </c>
      <c r="F27" s="52">
        <f t="shared" si="0"/>
        <v>108.12710689057727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22424.63</v>
      </c>
      <c r="E29" s="51">
        <f t="shared" si="5"/>
        <v>22064.07</v>
      </c>
      <c r="F29" s="52">
        <f t="shared" si="0"/>
        <v>98.392125087459632</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22352.73</v>
      </c>
      <c r="E31" s="242">
        <v>21987.66</v>
      </c>
      <c r="F31" s="52">
        <f t="shared" si="0"/>
        <v>98.366776675600704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71.900000000000006</v>
      </c>
      <c r="E33" s="242">
        <v>76.41</v>
      </c>
      <c r="F33" s="52">
        <f t="shared" si="0"/>
        <v>106.27260083449235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350742.60000000003</v>
      </c>
      <c r="E50" s="51">
        <f>E51+E54+E59+E62+E65+E68+E71+E74+E77</f>
        <v>420699.95</v>
      </c>
      <c r="F50" s="52">
        <f t="shared" si="0"/>
        <v>119.94549564267356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197505.88</v>
      </c>
      <c r="E59" s="51">
        <f t="shared" si="12"/>
        <v>373841</v>
      </c>
      <c r="F59" s="52">
        <f t="shared" si="0"/>
        <v>189.28094697737606</v>
      </c>
    </row>
    <row r="60" spans="1:6" ht="24" x14ac:dyDescent="0.2">
      <c r="A60" s="53">
        <v>6331</v>
      </c>
      <c r="B60" s="86" t="s">
        <v>166</v>
      </c>
      <c r="C60" s="50" t="s">
        <v>167</v>
      </c>
      <c r="D60" s="242">
        <v>197505.88</v>
      </c>
      <c r="E60" s="242">
        <v>373841</v>
      </c>
      <c r="F60" s="52">
        <f t="shared" si="0"/>
        <v>189.28094697737606</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119676.29</v>
      </c>
      <c r="E62" s="51">
        <f t="shared" si="13"/>
        <v>4457</v>
      </c>
      <c r="F62" s="52">
        <f t="shared" si="0"/>
        <v>3.7242130416977335</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119676.29</v>
      </c>
      <c r="E64" s="242">
        <v>4457</v>
      </c>
      <c r="F64" s="52">
        <f t="shared" si="0"/>
        <v>3.7242130416977335</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1951.03</v>
      </c>
      <c r="E68" s="51">
        <f t="shared" si="15"/>
        <v>2401.9499999999998</v>
      </c>
      <c r="F68" s="52">
        <f t="shared" si="0"/>
        <v>123.11189474277688</v>
      </c>
    </row>
    <row r="69" spans="1:6" ht="12.75" customHeight="1" x14ac:dyDescent="0.2">
      <c r="A69" s="53" t="s">
        <v>184</v>
      </c>
      <c r="B69" s="85" t="s">
        <v>185</v>
      </c>
      <c r="C69" s="50" t="s">
        <v>184</v>
      </c>
      <c r="D69" s="242">
        <v>1951.03</v>
      </c>
      <c r="E69" s="242">
        <v>2401.9499999999998</v>
      </c>
      <c r="F69" s="52">
        <f t="shared" si="0"/>
        <v>123.11189474277688</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31609.4</v>
      </c>
      <c r="E74" s="51">
        <f t="shared" si="17"/>
        <v>40000</v>
      </c>
      <c r="F74" s="52">
        <f t="shared" si="0"/>
        <v>126.5446354565414</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31609.4</v>
      </c>
      <c r="E76" s="242">
        <v>40000</v>
      </c>
      <c r="F76" s="52">
        <f t="shared" si="0"/>
        <v>126.5446354565414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66247.709999999992</v>
      </c>
      <c r="E82" s="51">
        <f t="shared" si="19"/>
        <v>53050.160000000011</v>
      </c>
      <c r="F82" s="52">
        <f t="shared" si="0"/>
        <v>80.078481203350307</v>
      </c>
    </row>
    <row r="83" spans="1:6" ht="12.75" customHeight="1" x14ac:dyDescent="0.2">
      <c r="A83" s="53">
        <v>641</v>
      </c>
      <c r="B83" s="85" t="s">
        <v>212</v>
      </c>
      <c r="C83" s="50" t="s">
        <v>213</v>
      </c>
      <c r="D83" s="51">
        <f t="shared" ref="D83:E83" si="20">SUM(D84:D90)</f>
        <v>12.78</v>
      </c>
      <c r="E83" s="51">
        <f t="shared" si="20"/>
        <v>13.62</v>
      </c>
      <c r="F83" s="52">
        <f t="shared" si="0"/>
        <v>106.57276995305165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12.78</v>
      </c>
      <c r="E85" s="242">
        <v>13.58</v>
      </c>
      <c r="F85" s="52">
        <f t="shared" si="0"/>
        <v>106.25978090766823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0.04</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66234.929999999993</v>
      </c>
      <c r="E91" s="51">
        <f t="shared" si="21"/>
        <v>53036.540000000008</v>
      </c>
      <c r="F91" s="52">
        <f t="shared" si="0"/>
        <v>80.073369142233588</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22477.14</v>
      </c>
      <c r="E93" s="242">
        <v>20667.36</v>
      </c>
      <c r="F93" s="52">
        <f t="shared" si="0"/>
        <v>91.948352859838934</v>
      </c>
    </row>
    <row r="94" spans="1:6" ht="12.75" customHeight="1" x14ac:dyDescent="0.2">
      <c r="A94" s="53">
        <v>6423</v>
      </c>
      <c r="B94" s="85" t="s">
        <v>234</v>
      </c>
      <c r="C94" s="50" t="s">
        <v>235</v>
      </c>
      <c r="D94" s="242">
        <v>42091.93</v>
      </c>
      <c r="E94" s="242">
        <v>31731.99</v>
      </c>
      <c r="F94" s="52">
        <f t="shared" si="0"/>
        <v>75.387348596274876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1665.86</v>
      </c>
      <c r="E97" s="242">
        <v>637.19000000000005</v>
      </c>
      <c r="F97" s="52">
        <f t="shared" si="0"/>
        <v>38.249912957871615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834125.87</v>
      </c>
      <c r="E106" s="51">
        <f t="shared" si="23"/>
        <v>945084.81</v>
      </c>
      <c r="F106" s="52">
        <f t="shared" si="0"/>
        <v>113.30242161174068</v>
      </c>
    </row>
    <row r="107" spans="1:6" ht="12.75" customHeight="1" x14ac:dyDescent="0.2">
      <c r="A107" s="53">
        <v>651</v>
      </c>
      <c r="B107" s="85" t="s">
        <v>260</v>
      </c>
      <c r="C107" s="50" t="s">
        <v>261</v>
      </c>
      <c r="D107" s="51">
        <f t="shared" ref="D107:E107" si="24">SUM(D108:D111)</f>
        <v>19769.98</v>
      </c>
      <c r="E107" s="51">
        <f t="shared" si="24"/>
        <v>31243.089999999997</v>
      </c>
      <c r="F107" s="52">
        <f t="shared" si="0"/>
        <v>158.03298738794876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17185.509999999998</v>
      </c>
      <c r="E109" s="242">
        <v>28783.599999999999</v>
      </c>
      <c r="F109" s="52">
        <f t="shared" si="0"/>
        <v>167.48761020185029</v>
      </c>
    </row>
    <row r="110" spans="1:6" ht="12.75" customHeight="1" x14ac:dyDescent="0.2">
      <c r="A110" s="53">
        <v>6513</v>
      </c>
      <c r="B110" s="85" t="s">
        <v>266</v>
      </c>
      <c r="C110" s="50" t="s">
        <v>267</v>
      </c>
      <c r="D110" s="242">
        <v>160.99</v>
      </c>
      <c r="E110" s="242">
        <v>163.87</v>
      </c>
      <c r="F110" s="52">
        <f t="shared" si="0"/>
        <v>101.78893098950246</v>
      </c>
    </row>
    <row r="111" spans="1:6" ht="12.75" customHeight="1" x14ac:dyDescent="0.2">
      <c r="A111" s="53">
        <v>6514</v>
      </c>
      <c r="B111" s="85" t="s">
        <v>268</v>
      </c>
      <c r="C111" s="50" t="s">
        <v>269</v>
      </c>
      <c r="D111" s="242">
        <v>2423.48</v>
      </c>
      <c r="E111" s="242">
        <v>2295.62</v>
      </c>
      <c r="F111" s="52">
        <f t="shared" si="0"/>
        <v>94.724115734398467</v>
      </c>
    </row>
    <row r="112" spans="1:6" ht="12.75" customHeight="1" x14ac:dyDescent="0.2">
      <c r="A112" s="53">
        <v>652</v>
      </c>
      <c r="B112" s="85" t="s">
        <v>270</v>
      </c>
      <c r="C112" s="50" t="s">
        <v>271</v>
      </c>
      <c r="D112" s="51">
        <f t="shared" ref="D112:E112" si="25">SUM(D113:D119)</f>
        <v>59356.01</v>
      </c>
      <c r="E112" s="51">
        <f t="shared" si="25"/>
        <v>58268.51</v>
      </c>
      <c r="F112" s="52">
        <f t="shared" si="0"/>
        <v>98.167835068428616</v>
      </c>
    </row>
    <row r="113" spans="1:6" ht="12.75" customHeight="1" x14ac:dyDescent="0.2">
      <c r="A113" s="53">
        <v>6521</v>
      </c>
      <c r="B113" s="85" t="s">
        <v>272</v>
      </c>
      <c r="C113" s="50" t="s">
        <v>273</v>
      </c>
      <c r="D113" s="242">
        <v>26.54</v>
      </c>
      <c r="E113" s="242">
        <v>24.66</v>
      </c>
      <c r="F113" s="52">
        <f t="shared" si="0"/>
        <v>92.916352675207236</v>
      </c>
    </row>
    <row r="114" spans="1:6" ht="12.75" customHeight="1" x14ac:dyDescent="0.2">
      <c r="A114" s="53">
        <v>6522</v>
      </c>
      <c r="B114" s="85" t="s">
        <v>274</v>
      </c>
      <c r="C114" s="50" t="s">
        <v>275</v>
      </c>
      <c r="D114" s="242">
        <v>9135.4500000000007</v>
      </c>
      <c r="E114" s="242">
        <v>896.96</v>
      </c>
      <c r="F114" s="52">
        <f t="shared" si="0"/>
        <v>9.818454482264146</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398.17</v>
      </c>
      <c r="E116" s="242">
        <v>0</v>
      </c>
      <c r="F116" s="52">
        <f t="shared" si="0"/>
        <v>0</v>
      </c>
    </row>
    <row r="117" spans="1:6" ht="12.75" customHeight="1" x14ac:dyDescent="0.2">
      <c r="A117" s="53">
        <v>6526</v>
      </c>
      <c r="B117" s="85" t="s">
        <v>280</v>
      </c>
      <c r="C117" s="50" t="s">
        <v>281</v>
      </c>
      <c r="D117" s="242">
        <v>49795.85</v>
      </c>
      <c r="E117" s="242">
        <v>57346.89</v>
      </c>
      <c r="F117" s="52">
        <f t="shared" si="0"/>
        <v>115.1639945899106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754999.88</v>
      </c>
      <c r="E120" s="51">
        <f t="shared" si="26"/>
        <v>855573.21000000008</v>
      </c>
      <c r="F120" s="52">
        <f t="shared" si="0"/>
        <v>113.3209729781679</v>
      </c>
    </row>
    <row r="121" spans="1:6" ht="12.75" customHeight="1" x14ac:dyDescent="0.2">
      <c r="A121" s="53">
        <v>6531</v>
      </c>
      <c r="B121" s="85" t="s">
        <v>288</v>
      </c>
      <c r="C121" s="50" t="s">
        <v>289</v>
      </c>
      <c r="D121" s="242">
        <v>7182.8</v>
      </c>
      <c r="E121" s="242">
        <v>55721.15</v>
      </c>
      <c r="F121" s="52">
        <f t="shared" si="0"/>
        <v>775.75806092331675</v>
      </c>
    </row>
    <row r="122" spans="1:6" ht="12.75" customHeight="1" x14ac:dyDescent="0.2">
      <c r="A122" s="53">
        <v>6532</v>
      </c>
      <c r="B122" s="85" t="s">
        <v>290</v>
      </c>
      <c r="C122" s="50" t="s">
        <v>291</v>
      </c>
      <c r="D122" s="242">
        <v>747817.08</v>
      </c>
      <c r="E122" s="242">
        <v>799852.06</v>
      </c>
      <c r="F122" s="52">
        <f t="shared" si="0"/>
        <v>106.95824973668695</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37.159999999999997</v>
      </c>
      <c r="E124" s="51">
        <f t="shared" si="27"/>
        <v>728.64</v>
      </c>
      <c r="F124" s="52">
        <f t="shared" si="0"/>
        <v>1960.8180839612487</v>
      </c>
    </row>
    <row r="125" spans="1:6" ht="12.75" customHeight="1" x14ac:dyDescent="0.2">
      <c r="A125" s="53">
        <v>661</v>
      </c>
      <c r="B125" s="86" t="s">
        <v>296</v>
      </c>
      <c r="C125" s="50" t="s">
        <v>297</v>
      </c>
      <c r="D125" s="51">
        <f t="shared" ref="D125:E125" si="28">SUM(D126:D127)</f>
        <v>37.159999999999997</v>
      </c>
      <c r="E125" s="51">
        <f t="shared" si="28"/>
        <v>728.64</v>
      </c>
      <c r="F125" s="52">
        <f t="shared" si="0"/>
        <v>1960.8180839612487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37.159999999999997</v>
      </c>
      <c r="E127" s="242">
        <v>728.64</v>
      </c>
      <c r="F127" s="52">
        <f t="shared" si="0"/>
        <v>1960.8180839612487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8210.76</v>
      </c>
      <c r="E139" s="51">
        <f t="shared" si="33"/>
        <v>6186.61</v>
      </c>
      <c r="F139" s="52">
        <f t="shared" si="31"/>
        <v>75.347592671080378</v>
      </c>
    </row>
    <row r="140" spans="1:6" ht="12.75" customHeight="1" x14ac:dyDescent="0.2">
      <c r="A140" s="53">
        <v>681</v>
      </c>
      <c r="B140" s="85" t="s">
        <v>326</v>
      </c>
      <c r="C140" s="50" t="s">
        <v>327</v>
      </c>
      <c r="D140" s="51">
        <f t="shared" ref="D140:E140" si="34">SUM(D141:D149)</f>
        <v>88.77</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88.77</v>
      </c>
      <c r="E149" s="242">
        <v>0</v>
      </c>
      <c r="F149" s="52">
        <f t="shared" si="31"/>
        <v>0</v>
      </c>
    </row>
    <row r="150" spans="1:6" ht="12.75" customHeight="1" x14ac:dyDescent="0.2">
      <c r="A150" s="53">
        <v>683</v>
      </c>
      <c r="B150" s="85" t="s">
        <v>346</v>
      </c>
      <c r="C150" s="50" t="s">
        <v>347</v>
      </c>
      <c r="D150" s="242">
        <v>8121.99</v>
      </c>
      <c r="E150" s="242">
        <v>6186.61</v>
      </c>
      <c r="F150" s="52">
        <f t="shared" si="31"/>
        <v>76.171110774576178</v>
      </c>
    </row>
    <row r="151" spans="1:6" ht="12.75" customHeight="1" x14ac:dyDescent="0.2">
      <c r="A151" s="53">
        <v>3</v>
      </c>
      <c r="B151" s="85" t="s">
        <v>348</v>
      </c>
      <c r="C151" s="50" t="s">
        <v>56</v>
      </c>
      <c r="D151" s="51">
        <f t="shared" ref="D151:E151" si="35">D152+D163+D196+D215+D224+D252+D263</f>
        <v>1363855.5</v>
      </c>
      <c r="E151" s="51">
        <f t="shared" si="35"/>
        <v>1372378.7699999996</v>
      </c>
      <c r="F151" s="52">
        <f t="shared" si="31"/>
        <v>100.62493937224284</v>
      </c>
    </row>
    <row r="152" spans="1:6" ht="12.75" customHeight="1" x14ac:dyDescent="0.2">
      <c r="A152" s="53">
        <v>31</v>
      </c>
      <c r="B152" s="85" t="s">
        <v>349</v>
      </c>
      <c r="C152" s="50" t="s">
        <v>350</v>
      </c>
      <c r="D152" s="51">
        <f t="shared" ref="D152:E152" si="36">D153+D158+D159</f>
        <v>393189.52999999997</v>
      </c>
      <c r="E152" s="51">
        <f t="shared" si="36"/>
        <v>453553.89999999997</v>
      </c>
      <c r="F152" s="52">
        <f t="shared" si="31"/>
        <v>115.35248662394444</v>
      </c>
    </row>
    <row r="153" spans="1:6" ht="12.75" customHeight="1" x14ac:dyDescent="0.2">
      <c r="A153" s="53">
        <v>311</v>
      </c>
      <c r="B153" s="85" t="s">
        <v>351</v>
      </c>
      <c r="C153" s="50" t="s">
        <v>352</v>
      </c>
      <c r="D153" s="51">
        <f t="shared" ref="D153:E153" si="37">SUM(D154:D157)</f>
        <v>319921.91999999998</v>
      </c>
      <c r="E153" s="51">
        <f t="shared" si="37"/>
        <v>368467.47</v>
      </c>
      <c r="F153" s="52">
        <f t="shared" si="31"/>
        <v>115.17418687659789</v>
      </c>
    </row>
    <row r="154" spans="1:6" ht="12.75" customHeight="1" x14ac:dyDescent="0.2">
      <c r="A154" s="53">
        <v>3111</v>
      </c>
      <c r="B154" s="85" t="s">
        <v>353</v>
      </c>
      <c r="C154" s="50" t="s">
        <v>354</v>
      </c>
      <c r="D154" s="242">
        <v>319921.91999999998</v>
      </c>
      <c r="E154" s="242">
        <v>368467.47</v>
      </c>
      <c r="F154" s="52">
        <f t="shared" si="31"/>
        <v>115.17418687659789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20512.54</v>
      </c>
      <c r="E158" s="242">
        <v>24246.66</v>
      </c>
      <c r="F158" s="52">
        <f t="shared" si="31"/>
        <v>118.20408394084789</v>
      </c>
    </row>
    <row r="159" spans="1:6" ht="12.75" customHeight="1" x14ac:dyDescent="0.2">
      <c r="A159" s="53">
        <v>313</v>
      </c>
      <c r="B159" s="85" t="s">
        <v>363</v>
      </c>
      <c r="C159" s="50" t="s">
        <v>364</v>
      </c>
      <c r="D159" s="51">
        <f t="shared" ref="D159:E159" si="38">SUM(D160:D162)</f>
        <v>52755.07</v>
      </c>
      <c r="E159" s="51">
        <f t="shared" si="38"/>
        <v>60839.77</v>
      </c>
      <c r="F159" s="52">
        <f t="shared" si="31"/>
        <v>115.32497255714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52755.07</v>
      </c>
      <c r="E161" s="242">
        <v>60839.77</v>
      </c>
      <c r="F161" s="52">
        <f t="shared" si="31"/>
        <v>115.32497255714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575590.46000000008</v>
      </c>
      <c r="E163" s="51">
        <f t="shared" si="39"/>
        <v>602843.92999999993</v>
      </c>
      <c r="F163" s="52">
        <f t="shared" si="31"/>
        <v>104.73487173501796</v>
      </c>
    </row>
    <row r="164" spans="1:6" ht="12.75" customHeight="1" x14ac:dyDescent="0.2">
      <c r="A164" s="53">
        <v>321</v>
      </c>
      <c r="B164" s="85" t="s">
        <v>372</v>
      </c>
      <c r="C164" s="50" t="s">
        <v>373</v>
      </c>
      <c r="D164" s="51">
        <f t="shared" ref="D164:E164" si="40">SUM(D165:D168)</f>
        <v>15744.01</v>
      </c>
      <c r="E164" s="51">
        <f t="shared" si="40"/>
        <v>20114.47</v>
      </c>
      <c r="F164" s="52">
        <f t="shared" si="31"/>
        <v>127.75950980722193</v>
      </c>
    </row>
    <row r="165" spans="1:6" ht="12.75" customHeight="1" x14ac:dyDescent="0.2">
      <c r="A165" s="53">
        <v>3211</v>
      </c>
      <c r="B165" s="85" t="s">
        <v>374</v>
      </c>
      <c r="C165" s="50" t="s">
        <v>375</v>
      </c>
      <c r="D165" s="242">
        <v>2723.34</v>
      </c>
      <c r="E165" s="242">
        <v>3533.85</v>
      </c>
      <c r="F165" s="52">
        <f t="shared" si="31"/>
        <v>129.76161625063341</v>
      </c>
    </row>
    <row r="166" spans="1:6" ht="12.75" customHeight="1" x14ac:dyDescent="0.2">
      <c r="A166" s="53">
        <v>3212</v>
      </c>
      <c r="B166" s="85" t="s">
        <v>376</v>
      </c>
      <c r="C166" s="50" t="s">
        <v>377</v>
      </c>
      <c r="D166" s="242">
        <v>8785.44</v>
      </c>
      <c r="E166" s="242">
        <v>9845.7900000000009</v>
      </c>
      <c r="F166" s="52">
        <f t="shared" si="31"/>
        <v>112.06940119106157</v>
      </c>
    </row>
    <row r="167" spans="1:6" ht="12.75" customHeight="1" x14ac:dyDescent="0.2">
      <c r="A167" s="53">
        <v>3213</v>
      </c>
      <c r="B167" s="85" t="s">
        <v>378</v>
      </c>
      <c r="C167" s="50" t="s">
        <v>379</v>
      </c>
      <c r="D167" s="242">
        <v>4235.2299999999996</v>
      </c>
      <c r="E167" s="242">
        <v>3997.26</v>
      </c>
      <c r="F167" s="52">
        <f t="shared" si="31"/>
        <v>94.381178826179465</v>
      </c>
    </row>
    <row r="168" spans="1:6" ht="12.75" customHeight="1" x14ac:dyDescent="0.2">
      <c r="A168" s="53">
        <v>3214</v>
      </c>
      <c r="B168" s="85" t="s">
        <v>380</v>
      </c>
      <c r="C168" s="50" t="s">
        <v>381</v>
      </c>
      <c r="D168" s="242">
        <v>0</v>
      </c>
      <c r="E168" s="242">
        <v>2737.57</v>
      </c>
      <c r="F168" s="52" t="str">
        <f t="shared" si="31"/>
        <v>-</v>
      </c>
    </row>
    <row r="169" spans="1:6" ht="12.75" customHeight="1" x14ac:dyDescent="0.2">
      <c r="A169" s="53">
        <v>322</v>
      </c>
      <c r="B169" s="85" t="s">
        <v>382</v>
      </c>
      <c r="C169" s="50" t="s">
        <v>383</v>
      </c>
      <c r="D169" s="51">
        <f t="shared" ref="D169:E169" si="41">SUM(D170:D176)</f>
        <v>136215.80000000002</v>
      </c>
      <c r="E169" s="51">
        <f t="shared" si="41"/>
        <v>136513.80999999997</v>
      </c>
      <c r="F169" s="52">
        <f t="shared" si="31"/>
        <v>100.21877785102753</v>
      </c>
    </row>
    <row r="170" spans="1:6" ht="12.75" customHeight="1" x14ac:dyDescent="0.2">
      <c r="A170" s="53">
        <v>3221</v>
      </c>
      <c r="B170" s="85" t="s">
        <v>384</v>
      </c>
      <c r="C170" s="50" t="s">
        <v>385</v>
      </c>
      <c r="D170" s="242">
        <v>17768.39</v>
      </c>
      <c r="E170" s="242">
        <v>20238.330000000002</v>
      </c>
      <c r="F170" s="52">
        <f t="shared" si="31"/>
        <v>113.9007529663633</v>
      </c>
    </row>
    <row r="171" spans="1:6" ht="12.75" customHeight="1" x14ac:dyDescent="0.2">
      <c r="A171" s="53">
        <v>3222</v>
      </c>
      <c r="B171" s="85" t="s">
        <v>386</v>
      </c>
      <c r="C171" s="50" t="s">
        <v>387</v>
      </c>
      <c r="D171" s="242">
        <v>42502.19</v>
      </c>
      <c r="E171" s="242">
        <v>58081.7</v>
      </c>
      <c r="F171" s="52">
        <f t="shared" si="31"/>
        <v>136.65578173736458</v>
      </c>
    </row>
    <row r="172" spans="1:6" ht="12.75" customHeight="1" x14ac:dyDescent="0.2">
      <c r="A172" s="53">
        <v>3223</v>
      </c>
      <c r="B172" s="85" t="s">
        <v>388</v>
      </c>
      <c r="C172" s="50" t="s">
        <v>389</v>
      </c>
      <c r="D172" s="242">
        <v>68974.31</v>
      </c>
      <c r="E172" s="242">
        <v>49501.62</v>
      </c>
      <c r="F172" s="52">
        <f t="shared" si="31"/>
        <v>71.768198913479537</v>
      </c>
    </row>
    <row r="173" spans="1:6" ht="12.75" customHeight="1" x14ac:dyDescent="0.2">
      <c r="A173" s="53">
        <v>3224</v>
      </c>
      <c r="B173" s="85" t="s">
        <v>390</v>
      </c>
      <c r="C173" s="50" t="s">
        <v>391</v>
      </c>
      <c r="D173" s="242">
        <v>5904.96</v>
      </c>
      <c r="E173" s="242">
        <v>6315.22</v>
      </c>
      <c r="F173" s="52">
        <f t="shared" si="31"/>
        <v>106.94771852815262</v>
      </c>
    </row>
    <row r="174" spans="1:6" ht="12.75" customHeight="1" x14ac:dyDescent="0.2">
      <c r="A174" s="53">
        <v>3225</v>
      </c>
      <c r="B174" s="85" t="s">
        <v>392</v>
      </c>
      <c r="C174" s="50" t="s">
        <v>393</v>
      </c>
      <c r="D174" s="242">
        <v>1030.45</v>
      </c>
      <c r="E174" s="242">
        <v>1912.58</v>
      </c>
      <c r="F174" s="52">
        <f t="shared" si="31"/>
        <v>185.60628851472657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35.5</v>
      </c>
      <c r="E176" s="242">
        <v>464.36</v>
      </c>
      <c r="F176" s="52">
        <f t="shared" si="31"/>
        <v>1308.056338028169</v>
      </c>
    </row>
    <row r="177" spans="1:6" ht="12.75" customHeight="1" x14ac:dyDescent="0.2">
      <c r="A177" s="53">
        <v>323</v>
      </c>
      <c r="B177" s="85" t="s">
        <v>398</v>
      </c>
      <c r="C177" s="50" t="s">
        <v>399</v>
      </c>
      <c r="D177" s="51">
        <f t="shared" ref="D177:E177" si="42">SUM(D178:D186)</f>
        <v>398893.28</v>
      </c>
      <c r="E177" s="51">
        <f t="shared" si="42"/>
        <v>383955.67000000004</v>
      </c>
      <c r="F177" s="52">
        <f t="shared" si="31"/>
        <v>96.255236488315873</v>
      </c>
    </row>
    <row r="178" spans="1:6" ht="12.75" customHeight="1" x14ac:dyDescent="0.2">
      <c r="A178" s="53">
        <v>3231</v>
      </c>
      <c r="B178" s="85" t="s">
        <v>400</v>
      </c>
      <c r="C178" s="50" t="s">
        <v>401</v>
      </c>
      <c r="D178" s="242">
        <v>11102.68</v>
      </c>
      <c r="E178" s="242">
        <v>13035.7</v>
      </c>
      <c r="F178" s="52">
        <f t="shared" si="31"/>
        <v>117.41039100469438</v>
      </c>
    </row>
    <row r="179" spans="1:6" ht="12.75" customHeight="1" x14ac:dyDescent="0.2">
      <c r="A179" s="53">
        <v>3232</v>
      </c>
      <c r="B179" s="85" t="s">
        <v>402</v>
      </c>
      <c r="C179" s="50" t="s">
        <v>403</v>
      </c>
      <c r="D179" s="242">
        <v>120039.39</v>
      </c>
      <c r="E179" s="242">
        <v>157636.04</v>
      </c>
      <c r="F179" s="52">
        <f t="shared" si="31"/>
        <v>131.320260791062</v>
      </c>
    </row>
    <row r="180" spans="1:6" ht="12.75" customHeight="1" x14ac:dyDescent="0.2">
      <c r="A180" s="53">
        <v>3233</v>
      </c>
      <c r="B180" s="85" t="s">
        <v>404</v>
      </c>
      <c r="C180" s="50" t="s">
        <v>405</v>
      </c>
      <c r="D180" s="242">
        <v>8851.2800000000007</v>
      </c>
      <c r="E180" s="242">
        <v>10598.92</v>
      </c>
      <c r="F180" s="52">
        <f t="shared" si="31"/>
        <v>119.74448893267413</v>
      </c>
    </row>
    <row r="181" spans="1:6" ht="12.75" customHeight="1" x14ac:dyDescent="0.2">
      <c r="A181" s="53">
        <v>3234</v>
      </c>
      <c r="B181" s="85" t="s">
        <v>406</v>
      </c>
      <c r="C181" s="50" t="s">
        <v>407</v>
      </c>
      <c r="D181" s="242">
        <v>27446.02</v>
      </c>
      <c r="E181" s="242">
        <v>28535.83</v>
      </c>
      <c r="F181" s="52">
        <f t="shared" si="31"/>
        <v>103.97073965551289</v>
      </c>
    </row>
    <row r="182" spans="1:6" ht="12.75" customHeight="1" x14ac:dyDescent="0.2">
      <c r="A182" s="53">
        <v>3235</v>
      </c>
      <c r="B182" s="85" t="s">
        <v>408</v>
      </c>
      <c r="C182" s="50" t="s">
        <v>409</v>
      </c>
      <c r="D182" s="242">
        <v>24203.26</v>
      </c>
      <c r="E182" s="242">
        <v>32542.22</v>
      </c>
      <c r="F182" s="52">
        <f t="shared" si="31"/>
        <v>134.45387109009283</v>
      </c>
    </row>
    <row r="183" spans="1:6" ht="12.75" customHeight="1" x14ac:dyDescent="0.2">
      <c r="A183" s="53">
        <v>3236</v>
      </c>
      <c r="B183" s="85" t="s">
        <v>410</v>
      </c>
      <c r="C183" s="50" t="s">
        <v>411</v>
      </c>
      <c r="D183" s="242">
        <v>1883.67</v>
      </c>
      <c r="E183" s="242">
        <v>2835.44</v>
      </c>
      <c r="F183" s="52">
        <f t="shared" si="31"/>
        <v>150.52742784033296</v>
      </c>
    </row>
    <row r="184" spans="1:6" ht="12.75" customHeight="1" x14ac:dyDescent="0.2">
      <c r="A184" s="53">
        <v>3237</v>
      </c>
      <c r="B184" s="85" t="s">
        <v>412</v>
      </c>
      <c r="C184" s="50" t="s">
        <v>413</v>
      </c>
      <c r="D184" s="242">
        <v>81254.34</v>
      </c>
      <c r="E184" s="242">
        <v>91598.399999999994</v>
      </c>
      <c r="F184" s="52">
        <f t="shared" si="31"/>
        <v>112.73047076623845</v>
      </c>
    </row>
    <row r="185" spans="1:6" ht="12.75" customHeight="1" x14ac:dyDescent="0.2">
      <c r="A185" s="53">
        <v>3238</v>
      </c>
      <c r="B185" s="85" t="s">
        <v>414</v>
      </c>
      <c r="C185" s="50" t="s">
        <v>415</v>
      </c>
      <c r="D185" s="242">
        <v>19005.07</v>
      </c>
      <c r="E185" s="242">
        <v>18139.8</v>
      </c>
      <c r="F185" s="52">
        <f t="shared" si="31"/>
        <v>95.447162257229252</v>
      </c>
    </row>
    <row r="186" spans="1:6" ht="12.75" customHeight="1" x14ac:dyDescent="0.2">
      <c r="A186" s="53">
        <v>3239</v>
      </c>
      <c r="B186" s="85" t="s">
        <v>416</v>
      </c>
      <c r="C186" s="50" t="s">
        <v>417</v>
      </c>
      <c r="D186" s="242">
        <v>105107.57</v>
      </c>
      <c r="E186" s="242">
        <v>29033.32</v>
      </c>
      <c r="F186" s="52">
        <f t="shared" si="31"/>
        <v>27.622482376864006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24737.37</v>
      </c>
      <c r="E188" s="51">
        <f t="shared" si="43"/>
        <v>62259.979999999996</v>
      </c>
      <c r="F188" s="52">
        <f t="shared" si="31"/>
        <v>251.68390980932895</v>
      </c>
    </row>
    <row r="189" spans="1:6" ht="12.75" customHeight="1" x14ac:dyDescent="0.2">
      <c r="A189" s="53">
        <v>3291</v>
      </c>
      <c r="B189" s="232" t="s">
        <v>422</v>
      </c>
      <c r="C189" s="50" t="s">
        <v>423</v>
      </c>
      <c r="D189" s="242">
        <v>0</v>
      </c>
      <c r="E189" s="242">
        <v>7072.62</v>
      </c>
      <c r="F189" s="52" t="str">
        <f t="shared" si="31"/>
        <v>-</v>
      </c>
    </row>
    <row r="190" spans="1:6" ht="12.75" customHeight="1" x14ac:dyDescent="0.2">
      <c r="A190" s="53">
        <v>3292</v>
      </c>
      <c r="B190" s="85" t="s">
        <v>424</v>
      </c>
      <c r="C190" s="50" t="s">
        <v>425</v>
      </c>
      <c r="D190" s="242">
        <v>1053.0899999999999</v>
      </c>
      <c r="E190" s="242">
        <v>2680.32</v>
      </c>
      <c r="F190" s="52">
        <f t="shared" si="31"/>
        <v>254.5195567330428</v>
      </c>
    </row>
    <row r="191" spans="1:6" ht="12.75" customHeight="1" x14ac:dyDescent="0.2">
      <c r="A191" s="53">
        <v>3293</v>
      </c>
      <c r="B191" s="85" t="s">
        <v>426</v>
      </c>
      <c r="C191" s="50" t="s">
        <v>427</v>
      </c>
      <c r="D191" s="242">
        <v>6950.11</v>
      </c>
      <c r="E191" s="242">
        <v>9921.15</v>
      </c>
      <c r="F191" s="52">
        <f t="shared" si="31"/>
        <v>142.74810038977802</v>
      </c>
    </row>
    <row r="192" spans="1:6" ht="12.75" customHeight="1" x14ac:dyDescent="0.2">
      <c r="A192" s="53">
        <v>3294</v>
      </c>
      <c r="B192" s="85" t="s">
        <v>428</v>
      </c>
      <c r="C192" s="50" t="s">
        <v>429</v>
      </c>
      <c r="D192" s="242">
        <v>1600.5</v>
      </c>
      <c r="E192" s="242">
        <v>1655.52</v>
      </c>
      <c r="F192" s="52">
        <f t="shared" si="31"/>
        <v>103.43767572633551</v>
      </c>
    </row>
    <row r="193" spans="1:6" ht="12.75" customHeight="1" x14ac:dyDescent="0.2">
      <c r="A193" s="53">
        <v>3295</v>
      </c>
      <c r="B193" s="85" t="s">
        <v>430</v>
      </c>
      <c r="C193" s="50" t="s">
        <v>431</v>
      </c>
      <c r="D193" s="242">
        <v>1289.08</v>
      </c>
      <c r="E193" s="242">
        <v>2058.73</v>
      </c>
      <c r="F193" s="52">
        <f t="shared" si="31"/>
        <v>159.70537127253544</v>
      </c>
    </row>
    <row r="194" spans="1:6" ht="12.75" customHeight="1" x14ac:dyDescent="0.2">
      <c r="A194" s="53" t="s">
        <v>432</v>
      </c>
      <c r="B194" s="85" t="s">
        <v>433</v>
      </c>
      <c r="C194" s="50" t="s">
        <v>432</v>
      </c>
      <c r="D194" s="242">
        <v>4259.3599999999997</v>
      </c>
      <c r="E194" s="242">
        <v>152.44</v>
      </c>
      <c r="F194" s="52">
        <f t="shared" si="31"/>
        <v>3.578941437211224</v>
      </c>
    </row>
    <row r="195" spans="1:6" ht="12.75" customHeight="1" x14ac:dyDescent="0.2">
      <c r="A195" s="53">
        <v>3299</v>
      </c>
      <c r="B195" s="85" t="s">
        <v>434</v>
      </c>
      <c r="C195" s="50" t="s">
        <v>435</v>
      </c>
      <c r="D195" s="242">
        <v>9585.23</v>
      </c>
      <c r="E195" s="242">
        <v>38719.199999999997</v>
      </c>
      <c r="F195" s="52">
        <f t="shared" si="31"/>
        <v>403.94648850366661</v>
      </c>
    </row>
    <row r="196" spans="1:6" ht="12.75" customHeight="1" x14ac:dyDescent="0.2">
      <c r="A196" s="53">
        <v>34</v>
      </c>
      <c r="B196" s="232" t="s">
        <v>436</v>
      </c>
      <c r="C196" s="50" t="s">
        <v>437</v>
      </c>
      <c r="D196" s="51">
        <f t="shared" ref="D196:E196" si="44">D197+D202+D210</f>
        <v>26932.68</v>
      </c>
      <c r="E196" s="51">
        <f t="shared" si="44"/>
        <v>26390.38</v>
      </c>
      <c r="F196" s="52">
        <f t="shared" si="31"/>
        <v>97.986461057718728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1330.45</v>
      </c>
      <c r="E202" s="51">
        <f t="shared" si="46"/>
        <v>13614.98</v>
      </c>
      <c r="F202" s="52">
        <f t="shared" si="31"/>
        <v>1023.3364651057911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1330.45</v>
      </c>
      <c r="E205" s="242">
        <v>13614.98</v>
      </c>
      <c r="F205" s="52">
        <f t="shared" si="31"/>
        <v>1023.3364651057911</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25602.23</v>
      </c>
      <c r="E210" s="51">
        <f t="shared" si="47"/>
        <v>12775.400000000001</v>
      </c>
      <c r="F210" s="52">
        <f t="shared" si="31"/>
        <v>49.899559530556523</v>
      </c>
    </row>
    <row r="211" spans="1:6" ht="12.75" customHeight="1" x14ac:dyDescent="0.2">
      <c r="A211" s="53">
        <v>3431</v>
      </c>
      <c r="B211" s="232" t="s">
        <v>466</v>
      </c>
      <c r="C211" s="50" t="s">
        <v>467</v>
      </c>
      <c r="D211" s="242">
        <v>10322.43</v>
      </c>
      <c r="E211" s="242">
        <v>3659.48</v>
      </c>
      <c r="F211" s="52">
        <f t="shared" si="31"/>
        <v>35.451729873682844</v>
      </c>
    </row>
    <row r="212" spans="1:6" ht="12.75" customHeight="1" x14ac:dyDescent="0.2">
      <c r="A212" s="53">
        <v>3432</v>
      </c>
      <c r="B212" s="85" t="s">
        <v>468</v>
      </c>
      <c r="C212" s="50" t="s">
        <v>469</v>
      </c>
      <c r="D212" s="242">
        <v>40.36</v>
      </c>
      <c r="E212" s="242">
        <v>0</v>
      </c>
      <c r="F212" s="52">
        <f t="shared" si="31"/>
        <v>0</v>
      </c>
    </row>
    <row r="213" spans="1:6" ht="12.75" customHeight="1" x14ac:dyDescent="0.2">
      <c r="A213" s="53">
        <v>3433</v>
      </c>
      <c r="B213" s="85" t="s">
        <v>470</v>
      </c>
      <c r="C213" s="50" t="s">
        <v>471</v>
      </c>
      <c r="D213" s="242">
        <v>401.06</v>
      </c>
      <c r="E213" s="242">
        <v>306.06</v>
      </c>
      <c r="F213" s="52">
        <f t="shared" si="31"/>
        <v>76.312771156435446</v>
      </c>
    </row>
    <row r="214" spans="1:6" ht="12.75" customHeight="1" x14ac:dyDescent="0.2">
      <c r="A214" s="53">
        <v>3434</v>
      </c>
      <c r="B214" s="85" t="s">
        <v>472</v>
      </c>
      <c r="C214" s="50" t="s">
        <v>473</v>
      </c>
      <c r="D214" s="242">
        <v>14838.38</v>
      </c>
      <c r="E214" s="242">
        <v>8809.86</v>
      </c>
      <c r="F214" s="52">
        <f t="shared" si="31"/>
        <v>59.372114745679795</v>
      </c>
    </row>
    <row r="215" spans="1:6" ht="12.75" customHeight="1" x14ac:dyDescent="0.2">
      <c r="A215" s="53">
        <v>35</v>
      </c>
      <c r="B215" s="85" t="s">
        <v>474</v>
      </c>
      <c r="C215" s="50" t="s">
        <v>475</v>
      </c>
      <c r="D215" s="51">
        <f t="shared" ref="D215:E215" si="48">D216+D219+D223</f>
        <v>115208.36</v>
      </c>
      <c r="E215" s="51">
        <f t="shared" si="48"/>
        <v>44100.38</v>
      </c>
      <c r="F215" s="52">
        <f t="shared" si="31"/>
        <v>38.278801989716712</v>
      </c>
    </row>
    <row r="216" spans="1:6" ht="12.75" customHeight="1" x14ac:dyDescent="0.2">
      <c r="A216" s="53">
        <v>351</v>
      </c>
      <c r="B216" s="85" t="s">
        <v>476</v>
      </c>
      <c r="C216" s="50" t="s">
        <v>477</v>
      </c>
      <c r="D216" s="51">
        <f t="shared" ref="D216:E216" si="49">SUM(D217:D218)</f>
        <v>115208.36</v>
      </c>
      <c r="E216" s="51">
        <f t="shared" si="49"/>
        <v>44100.38</v>
      </c>
      <c r="F216" s="52">
        <f t="shared" si="31"/>
        <v>38.278801989716712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115208.36</v>
      </c>
      <c r="E218" s="242">
        <v>44100.38</v>
      </c>
      <c r="F218" s="52">
        <f t="shared" si="31"/>
        <v>38.278801989716712</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17538.32</v>
      </c>
      <c r="E224" s="51">
        <f t="shared" si="51"/>
        <v>32083.13</v>
      </c>
      <c r="F224" s="52">
        <f t="shared" ref="F224:F235" si="52">IF(D224&lt;&gt;0,IF(E224/D224&gt;=100,"&gt;&gt;100",E224/D224*100),"-")</f>
        <v>182.93160348311582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17538.32</v>
      </c>
      <c r="E231" s="51">
        <f t="shared" si="55"/>
        <v>32083.13</v>
      </c>
      <c r="F231" s="52">
        <f t="shared" si="52"/>
        <v>182.93160348311582</v>
      </c>
    </row>
    <row r="232" spans="1:6" ht="12.75" customHeight="1" x14ac:dyDescent="0.2">
      <c r="A232" s="53">
        <v>3631</v>
      </c>
      <c r="B232" s="85" t="s">
        <v>508</v>
      </c>
      <c r="C232" s="50" t="s">
        <v>509</v>
      </c>
      <c r="D232" s="242">
        <v>17538.32</v>
      </c>
      <c r="E232" s="242">
        <v>22451.47</v>
      </c>
      <c r="F232" s="52">
        <f t="shared" si="52"/>
        <v>128.01380063768937</v>
      </c>
    </row>
    <row r="233" spans="1:6" ht="12.75" customHeight="1" x14ac:dyDescent="0.2">
      <c r="A233" s="53">
        <v>3632</v>
      </c>
      <c r="B233" s="85" t="s">
        <v>510</v>
      </c>
      <c r="C233" s="50" t="s">
        <v>511</v>
      </c>
      <c r="D233" s="242">
        <v>0</v>
      </c>
      <c r="E233" s="242">
        <v>9631.66</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83496.97</v>
      </c>
      <c r="E252" s="51">
        <f t="shared" si="63"/>
        <v>89682.540000000008</v>
      </c>
      <c r="F252" s="52">
        <f t="shared" ref="F252:F258" si="64">IF(D252&lt;&gt;0,IF(E252/D252&gt;=100,"&gt;&gt;100",E252/D252*100),"-")</f>
        <v>107.40813708569306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83496.97</v>
      </c>
      <c r="E259" s="51">
        <f t="shared" si="66"/>
        <v>89682.540000000008</v>
      </c>
      <c r="F259" s="52">
        <f t="shared" ref="F259:F262" si="67">IF(D259&lt;&gt;0,IF(E259/D259&gt;=100,"&gt;&gt;100",E259/D259*100),"-")</f>
        <v>107.40813708569306</v>
      </c>
    </row>
    <row r="260" spans="1:6" ht="12.75" customHeight="1" x14ac:dyDescent="0.2">
      <c r="A260" s="53">
        <v>3721</v>
      </c>
      <c r="B260" s="85" t="s">
        <v>560</v>
      </c>
      <c r="C260" s="50" t="s">
        <v>561</v>
      </c>
      <c r="D260" s="242">
        <v>48208.9</v>
      </c>
      <c r="E260" s="242">
        <v>47050.400000000001</v>
      </c>
      <c r="F260" s="52">
        <f t="shared" si="67"/>
        <v>97.59691675188607</v>
      </c>
    </row>
    <row r="261" spans="1:6" ht="12.75" customHeight="1" x14ac:dyDescent="0.2">
      <c r="A261" s="53">
        <v>3722</v>
      </c>
      <c r="B261" s="85" t="s">
        <v>562</v>
      </c>
      <c r="C261" s="50" t="s">
        <v>563</v>
      </c>
      <c r="D261" s="242">
        <v>35288.07</v>
      </c>
      <c r="E261" s="242">
        <v>42632.14</v>
      </c>
      <c r="F261" s="52">
        <f t="shared" si="67"/>
        <v>120.81176442916828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151899.18</v>
      </c>
      <c r="E263" s="51">
        <f t="shared" si="68"/>
        <v>123724.51</v>
      </c>
      <c r="F263" s="52">
        <f t="shared" ref="F263:F267" si="69">IF(D263&lt;&gt;0,IF(E263/D263&gt;=100,"&gt;&gt;100",E263/D263*100),"-")</f>
        <v>81.451730022505714</v>
      </c>
    </row>
    <row r="264" spans="1:6" ht="12.75" customHeight="1" x14ac:dyDescent="0.2">
      <c r="A264" s="53">
        <v>381</v>
      </c>
      <c r="B264" s="85" t="s">
        <v>568</v>
      </c>
      <c r="C264" s="50" t="s">
        <v>569</v>
      </c>
      <c r="D264" s="51">
        <f t="shared" ref="D264:E264" si="70">SUM(D265:D267)</f>
        <v>61354.539999999994</v>
      </c>
      <c r="E264" s="51">
        <f t="shared" si="70"/>
        <v>69175.509999999995</v>
      </c>
      <c r="F264" s="52">
        <f t="shared" si="69"/>
        <v>112.74717404775588</v>
      </c>
    </row>
    <row r="265" spans="1:6" ht="12.75" customHeight="1" x14ac:dyDescent="0.2">
      <c r="A265" s="53">
        <v>3811</v>
      </c>
      <c r="B265" s="85" t="s">
        <v>570</v>
      </c>
      <c r="C265" s="50" t="s">
        <v>571</v>
      </c>
      <c r="D265" s="242">
        <v>43633.06</v>
      </c>
      <c r="E265" s="242">
        <v>56251.07</v>
      </c>
      <c r="F265" s="52">
        <f t="shared" si="69"/>
        <v>128.91846228524886</v>
      </c>
    </row>
    <row r="266" spans="1:6" ht="12.75" customHeight="1" x14ac:dyDescent="0.2">
      <c r="A266" s="53">
        <v>3812</v>
      </c>
      <c r="B266" s="85" t="s">
        <v>572</v>
      </c>
      <c r="C266" s="50" t="s">
        <v>573</v>
      </c>
      <c r="D266" s="242">
        <v>17721.48</v>
      </c>
      <c r="E266" s="242">
        <v>12924.44</v>
      </c>
      <c r="F266" s="52">
        <f t="shared" si="69"/>
        <v>72.93092901947243</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31853.47</v>
      </c>
      <c r="E268" s="51">
        <f t="shared" si="71"/>
        <v>0</v>
      </c>
      <c r="F268" s="52">
        <f t="shared" ref="F268:F272" si="72">IF(D268&lt;&gt;0,IF(E268/D268&gt;=100,"&gt;&gt;100",E268/D268*100),"-")</f>
        <v>0</v>
      </c>
    </row>
    <row r="269" spans="1:6" ht="12.75" customHeight="1" x14ac:dyDescent="0.2">
      <c r="A269" s="53">
        <v>3821</v>
      </c>
      <c r="B269" s="85" t="s">
        <v>578</v>
      </c>
      <c r="C269" s="50" t="s">
        <v>579</v>
      </c>
      <c r="D269" s="242">
        <v>31853.47</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58691.17</v>
      </c>
      <c r="E279" s="51">
        <f t="shared" si="75"/>
        <v>54549</v>
      </c>
      <c r="F279" s="52">
        <f t="shared" si="74"/>
        <v>92.942430692726006</v>
      </c>
    </row>
    <row r="280" spans="1:6" ht="24" x14ac:dyDescent="0.2">
      <c r="A280" s="53">
        <v>3861</v>
      </c>
      <c r="B280" s="85" t="s">
        <v>599</v>
      </c>
      <c r="C280" s="50" t="s">
        <v>600</v>
      </c>
      <c r="D280" s="242">
        <v>58691.17</v>
      </c>
      <c r="E280" s="242">
        <v>54549</v>
      </c>
      <c r="F280" s="52">
        <f t="shared" si="74"/>
        <v>92.942430692726006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1363855.5</v>
      </c>
      <c r="E289" s="51">
        <f t="shared" si="79"/>
        <v>1372378.7699999996</v>
      </c>
      <c r="F289" s="52">
        <f t="shared" si="76"/>
        <v>100.62493937224284</v>
      </c>
    </row>
    <row r="290" spans="1:6" ht="12.75" customHeight="1" x14ac:dyDescent="0.2">
      <c r="A290" s="53" t="s">
        <v>609</v>
      </c>
      <c r="B290" s="85" t="s">
        <v>620</v>
      </c>
      <c r="C290" s="50" t="s">
        <v>621</v>
      </c>
      <c r="D290" s="51">
        <f>IF(D6&gt;=D289,D6-D289,0)</f>
        <v>476524.54999999981</v>
      </c>
      <c r="E290" s="51">
        <f>IF(E6&gt;=E289,E6-E289,0)</f>
        <v>800986.22000000067</v>
      </c>
      <c r="F290" s="52">
        <f t="shared" si="76"/>
        <v>168.08918239364604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3120870.6</v>
      </c>
      <c r="E292" s="242">
        <v>3811076.06</v>
      </c>
      <c r="F292" s="52">
        <f t="shared" si="76"/>
        <v>122.11579871334621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148538.23000000001</v>
      </c>
      <c r="E294" s="242">
        <v>177557.42</v>
      </c>
      <c r="F294" s="52">
        <f t="shared" si="76"/>
        <v>119.53651258669234</v>
      </c>
    </row>
    <row r="295" spans="1:6" ht="24" x14ac:dyDescent="0.2">
      <c r="A295" s="53">
        <v>9661</v>
      </c>
      <c r="B295" s="85" t="s">
        <v>630</v>
      </c>
      <c r="C295" s="50" t="s">
        <v>631</v>
      </c>
      <c r="D295" s="242">
        <v>86.77</v>
      </c>
      <c r="E295" s="242">
        <v>938</v>
      </c>
      <c r="F295" s="52">
        <f t="shared" si="76"/>
        <v>1081.0187852944568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388095.27999999997</v>
      </c>
      <c r="E298" s="51">
        <f t="shared" si="80"/>
        <v>339622.13</v>
      </c>
      <c r="F298" s="52">
        <f t="shared" ref="F298:F418" si="81">IF(D298&lt;&gt;0,IF(E298/D298&gt;=100,"&gt;&gt;100",E298/D298*100),"-")</f>
        <v>87.509987238185431</v>
      </c>
    </row>
    <row r="299" spans="1:6" ht="12.75" customHeight="1" x14ac:dyDescent="0.2">
      <c r="A299" s="53">
        <v>71</v>
      </c>
      <c r="B299" s="85" t="s">
        <v>637</v>
      </c>
      <c r="C299" s="50" t="s">
        <v>638</v>
      </c>
      <c r="D299" s="51">
        <f t="shared" ref="D299:E299" si="82">D300+D304</f>
        <v>384535.43</v>
      </c>
      <c r="E299" s="51">
        <f t="shared" si="82"/>
        <v>334208.05</v>
      </c>
      <c r="F299" s="52">
        <f t="shared" si="81"/>
        <v>86.912160473743612</v>
      </c>
    </row>
    <row r="300" spans="1:6" ht="24" x14ac:dyDescent="0.2">
      <c r="A300" s="53">
        <v>711</v>
      </c>
      <c r="B300" s="85" t="s">
        <v>639</v>
      </c>
      <c r="C300" s="50" t="s">
        <v>640</v>
      </c>
      <c r="D300" s="51">
        <f t="shared" ref="D300:E300" si="83">SUM(D301:D303)</f>
        <v>384535.43</v>
      </c>
      <c r="E300" s="51">
        <f t="shared" si="83"/>
        <v>334208.05</v>
      </c>
      <c r="F300" s="52">
        <f t="shared" si="81"/>
        <v>86.912160473743612</v>
      </c>
    </row>
    <row r="301" spans="1:6" ht="12.75" customHeight="1" x14ac:dyDescent="0.2">
      <c r="A301" s="53">
        <v>7111</v>
      </c>
      <c r="B301" s="85" t="s">
        <v>641</v>
      </c>
      <c r="C301" s="50" t="s">
        <v>642</v>
      </c>
      <c r="D301" s="242">
        <v>384535.43</v>
      </c>
      <c r="E301" s="242">
        <v>334208.05</v>
      </c>
      <c r="F301" s="52">
        <f t="shared" si="81"/>
        <v>86.912160473743612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3559.85</v>
      </c>
      <c r="E311" s="51">
        <f t="shared" si="85"/>
        <v>5414.08</v>
      </c>
      <c r="F311" s="52">
        <f t="shared" si="81"/>
        <v>152.08730704945432</v>
      </c>
    </row>
    <row r="312" spans="1:6" ht="12.75" customHeight="1" x14ac:dyDescent="0.2">
      <c r="A312" s="53">
        <v>721</v>
      </c>
      <c r="B312" s="85" t="s">
        <v>663</v>
      </c>
      <c r="C312" s="50" t="s">
        <v>664</v>
      </c>
      <c r="D312" s="51">
        <f t="shared" ref="D312:E312" si="86">SUM(D313:D316)</f>
        <v>3559.85</v>
      </c>
      <c r="E312" s="51">
        <f t="shared" si="86"/>
        <v>5414.08</v>
      </c>
      <c r="F312" s="52">
        <f t="shared" si="81"/>
        <v>152.08730704945432</v>
      </c>
    </row>
    <row r="313" spans="1:6" ht="12.75" customHeight="1" x14ac:dyDescent="0.2">
      <c r="A313" s="53">
        <v>7211</v>
      </c>
      <c r="B313" s="85" t="s">
        <v>665</v>
      </c>
      <c r="C313" s="50" t="s">
        <v>666</v>
      </c>
      <c r="D313" s="242">
        <v>3559.85</v>
      </c>
      <c r="E313" s="242">
        <v>5414.08</v>
      </c>
      <c r="F313" s="52">
        <f t="shared" si="81"/>
        <v>152.08730704945432</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1217644.77</v>
      </c>
      <c r="E350" s="51">
        <f t="shared" si="95"/>
        <v>1466077.0700000003</v>
      </c>
      <c r="F350" s="52">
        <f t="shared" si="81"/>
        <v>120.40269100815013</v>
      </c>
    </row>
    <row r="351" spans="1:6" ht="12.75" customHeight="1" x14ac:dyDescent="0.2">
      <c r="A351" s="53">
        <v>41</v>
      </c>
      <c r="B351" s="85" t="s">
        <v>741</v>
      </c>
      <c r="C351" s="50" t="s">
        <v>742</v>
      </c>
      <c r="D351" s="51">
        <f t="shared" ref="D351:E351" si="96">D352+D356</f>
        <v>0</v>
      </c>
      <c r="E351" s="51">
        <f t="shared" si="96"/>
        <v>89700</v>
      </c>
      <c r="F351" s="52" t="str">
        <f t="shared" si="81"/>
        <v>-</v>
      </c>
    </row>
    <row r="352" spans="1:6" ht="12.75" customHeight="1" x14ac:dyDescent="0.2">
      <c r="A352" s="53">
        <v>411</v>
      </c>
      <c r="B352" s="85" t="s">
        <v>743</v>
      </c>
      <c r="C352" s="50" t="s">
        <v>744</v>
      </c>
      <c r="D352" s="51">
        <f t="shared" ref="D352:E352" si="97">SUM(D353:D355)</f>
        <v>0</v>
      </c>
      <c r="E352" s="51">
        <f t="shared" si="97"/>
        <v>89700</v>
      </c>
      <c r="F352" s="52" t="str">
        <f t="shared" si="81"/>
        <v>-</v>
      </c>
    </row>
    <row r="353" spans="1:6" ht="12.75" customHeight="1" x14ac:dyDescent="0.2">
      <c r="A353" s="53">
        <v>4111</v>
      </c>
      <c r="B353" s="85" t="s">
        <v>641</v>
      </c>
      <c r="C353" s="50" t="s">
        <v>745</v>
      </c>
      <c r="D353" s="242">
        <v>0</v>
      </c>
      <c r="E353" s="242">
        <v>89700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1178071.81</v>
      </c>
      <c r="E363" s="51">
        <f t="shared" si="99"/>
        <v>1362780.0700000003</v>
      </c>
      <c r="F363" s="52">
        <f t="shared" si="81"/>
        <v>115.67886256441365</v>
      </c>
    </row>
    <row r="364" spans="1:6" ht="12.75" customHeight="1" x14ac:dyDescent="0.2">
      <c r="A364" s="53">
        <v>421</v>
      </c>
      <c r="B364" s="85" t="s">
        <v>759</v>
      </c>
      <c r="C364" s="50" t="s">
        <v>760</v>
      </c>
      <c r="D364" s="51">
        <f t="shared" ref="D364:E364" si="100">SUM(D365:D368)</f>
        <v>1056510.75</v>
      </c>
      <c r="E364" s="51">
        <f t="shared" si="100"/>
        <v>1196515.06</v>
      </c>
      <c r="F364" s="52">
        <f t="shared" si="81"/>
        <v>113.25157458170682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488756.87</v>
      </c>
      <c r="E366" s="242">
        <v>774200.71</v>
      </c>
      <c r="F366" s="52">
        <f t="shared" si="81"/>
        <v>158.40201079935713</v>
      </c>
    </row>
    <row r="367" spans="1:6" ht="12.75" customHeight="1" x14ac:dyDescent="0.2">
      <c r="A367" s="53">
        <v>4213</v>
      </c>
      <c r="B367" s="85" t="s">
        <v>669</v>
      </c>
      <c r="C367" s="50" t="s">
        <v>763</v>
      </c>
      <c r="D367" s="242">
        <v>298251.74</v>
      </c>
      <c r="E367" s="242">
        <v>178443.24</v>
      </c>
      <c r="F367" s="52">
        <f t="shared" si="81"/>
        <v>59.829739803026797</v>
      </c>
    </row>
    <row r="368" spans="1:6" ht="12.75" customHeight="1" x14ac:dyDescent="0.2">
      <c r="A368" s="53">
        <v>4214</v>
      </c>
      <c r="B368" s="85" t="s">
        <v>671</v>
      </c>
      <c r="C368" s="50" t="s">
        <v>764</v>
      </c>
      <c r="D368" s="242">
        <v>269502.14</v>
      </c>
      <c r="E368" s="242">
        <v>243871.11</v>
      </c>
      <c r="F368" s="52">
        <f t="shared" si="81"/>
        <v>90.489489248582572</v>
      </c>
    </row>
    <row r="369" spans="1:6" ht="12.75" customHeight="1" x14ac:dyDescent="0.2">
      <c r="A369" s="53">
        <v>422</v>
      </c>
      <c r="B369" s="85" t="s">
        <v>765</v>
      </c>
      <c r="C369" s="50" t="s">
        <v>766</v>
      </c>
      <c r="D369" s="51">
        <f t="shared" ref="D369:E369" si="101">SUM(D370:D377)</f>
        <v>79933.81</v>
      </c>
      <c r="E369" s="51">
        <f t="shared" si="101"/>
        <v>139588.39000000001</v>
      </c>
      <c r="F369" s="52">
        <f t="shared" si="81"/>
        <v>174.62997197306123</v>
      </c>
    </row>
    <row r="370" spans="1:6" ht="12.75" customHeight="1" x14ac:dyDescent="0.2">
      <c r="A370" s="53">
        <v>4221</v>
      </c>
      <c r="B370" s="85" t="s">
        <v>675</v>
      </c>
      <c r="C370" s="50" t="s">
        <v>767</v>
      </c>
      <c r="D370" s="242">
        <v>2036.43</v>
      </c>
      <c r="E370" s="242">
        <v>3506.16</v>
      </c>
      <c r="F370" s="52">
        <f t="shared" si="81"/>
        <v>172.17188904111606</v>
      </c>
    </row>
    <row r="371" spans="1:6" ht="12.75" customHeight="1" x14ac:dyDescent="0.2">
      <c r="A371" s="53">
        <v>4222</v>
      </c>
      <c r="B371" s="85" t="s">
        <v>768</v>
      </c>
      <c r="C371" s="50" t="s">
        <v>769</v>
      </c>
      <c r="D371" s="242">
        <v>14959.58</v>
      </c>
      <c r="E371" s="242">
        <v>861.53</v>
      </c>
      <c r="F371" s="52">
        <f t="shared" si="81"/>
        <v>5.7590520589481793</v>
      </c>
    </row>
    <row r="372" spans="1:6" ht="12.75" customHeight="1" x14ac:dyDescent="0.2">
      <c r="A372" s="53">
        <v>4223</v>
      </c>
      <c r="B372" s="85" t="s">
        <v>679</v>
      </c>
      <c r="C372" s="50" t="s">
        <v>770</v>
      </c>
      <c r="D372" s="242">
        <v>1294.05</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24364.59</v>
      </c>
      <c r="E375" s="242">
        <v>84575</v>
      </c>
      <c r="F375" s="52">
        <f t="shared" si="81"/>
        <v>347.12260702929945</v>
      </c>
    </row>
    <row r="376" spans="1:6" ht="12.75" customHeight="1" x14ac:dyDescent="0.2">
      <c r="A376" s="53">
        <v>4227</v>
      </c>
      <c r="B376" s="232" t="s">
        <v>687</v>
      </c>
      <c r="C376" s="50" t="s">
        <v>774</v>
      </c>
      <c r="D376" s="242">
        <v>37279.160000000003</v>
      </c>
      <c r="E376" s="242">
        <v>50645.7</v>
      </c>
      <c r="F376" s="52">
        <f t="shared" si="81"/>
        <v>135.85526068720429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41627.25</v>
      </c>
      <c r="E391" s="51">
        <f t="shared" si="105"/>
        <v>26676.62</v>
      </c>
      <c r="F391" s="52">
        <f t="shared" si="81"/>
        <v>64.084511948303089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41627.25</v>
      </c>
      <c r="E395" s="242">
        <v>26676.62</v>
      </c>
      <c r="F395" s="52">
        <f t="shared" si="81"/>
        <v>64.084511948303089</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39572.959999999999</v>
      </c>
      <c r="E402" s="51">
        <f t="shared" si="109"/>
        <v>13597</v>
      </c>
      <c r="F402" s="52">
        <f t="shared" si="81"/>
        <v>34.359320101402574</v>
      </c>
    </row>
    <row r="403" spans="1:6" ht="12.75" customHeight="1" x14ac:dyDescent="0.2">
      <c r="A403" s="53">
        <v>451</v>
      </c>
      <c r="B403" s="85" t="s">
        <v>812</v>
      </c>
      <c r="C403" s="50" t="s">
        <v>813</v>
      </c>
      <c r="D403" s="242">
        <v>39572.959999999999</v>
      </c>
      <c r="E403" s="242">
        <v>13597</v>
      </c>
      <c r="F403" s="52">
        <f t="shared" si="81"/>
        <v>34.359320101402574</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829549.49</v>
      </c>
      <c r="E408" s="51">
        <f t="shared" si="111"/>
        <v>1126454.9400000004</v>
      </c>
      <c r="F408" s="52">
        <f t="shared" si="81"/>
        <v>135.79116780603414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3119846.88</v>
      </c>
      <c r="E410" s="242">
        <v>3949396.39</v>
      </c>
      <c r="F410" s="52">
        <f t="shared" si="81"/>
        <v>126.58943024793577</v>
      </c>
    </row>
    <row r="411" spans="1:6" ht="12.75" customHeight="1" x14ac:dyDescent="0.2">
      <c r="A411" s="53">
        <v>97</v>
      </c>
      <c r="B411" s="85" t="s">
        <v>828</v>
      </c>
      <c r="C411" s="50" t="s">
        <v>829</v>
      </c>
      <c r="D411" s="242">
        <v>71380.97</v>
      </c>
      <c r="E411" s="242">
        <v>365115.33</v>
      </c>
      <c r="F411" s="52">
        <f t="shared" si="81"/>
        <v>511.50233738768191</v>
      </c>
    </row>
    <row r="412" spans="1:6" ht="12.75" customHeight="1" x14ac:dyDescent="0.2">
      <c r="A412" s="53" t="s">
        <v>609</v>
      </c>
      <c r="B412" s="85" t="s">
        <v>830</v>
      </c>
      <c r="C412" s="50" t="s">
        <v>831</v>
      </c>
      <c r="D412" s="51">
        <f>D6+D298</f>
        <v>2228475.3299999996</v>
      </c>
      <c r="E412" s="51">
        <f>E6+E298</f>
        <v>2512987.12</v>
      </c>
      <c r="F412" s="52">
        <f t="shared" si="81"/>
        <v>112.76710521179521</v>
      </c>
    </row>
    <row r="413" spans="1:6" ht="12.75" customHeight="1" x14ac:dyDescent="0.2">
      <c r="A413" s="53" t="s">
        <v>609</v>
      </c>
      <c r="B413" s="85" t="s">
        <v>832</v>
      </c>
      <c r="C413" s="50" t="s">
        <v>833</v>
      </c>
      <c r="D413" s="51">
        <f t="shared" ref="D413:E413" si="112">D289+D350</f>
        <v>2581500.27</v>
      </c>
      <c r="E413" s="51">
        <f t="shared" si="112"/>
        <v>2838455.84</v>
      </c>
      <c r="F413" s="52">
        <f t="shared" si="81"/>
        <v>109.95373012298775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353024.94000000041</v>
      </c>
      <c r="E415" s="51">
        <f t="shared" si="114"/>
        <v>325468.71999999974</v>
      </c>
      <c r="F415" s="52">
        <f t="shared" si="81"/>
        <v>92.194256870350117</v>
      </c>
    </row>
    <row r="416" spans="1:6" ht="12.75" customHeight="1" x14ac:dyDescent="0.2">
      <c r="A416" s="60" t="s">
        <v>838</v>
      </c>
      <c r="B416" s="232" t="s">
        <v>839</v>
      </c>
      <c r="C416" s="61" t="s">
        <v>840</v>
      </c>
      <c r="D416" s="51">
        <f t="shared" ref="D416:E416" si="115">IF(D292-D293+D409-D410&gt;=0,D292-D293+D409-D410,0)</f>
        <v>1023.7200000002049</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138320.33000000007</v>
      </c>
      <c r="F417" s="52" t="str">
        <f t="shared" si="81"/>
        <v>-</v>
      </c>
    </row>
    <row r="418" spans="1:6" ht="12.75" customHeight="1" x14ac:dyDescent="0.2">
      <c r="A418" s="55" t="s">
        <v>843</v>
      </c>
      <c r="B418" s="233" t="s">
        <v>844</v>
      </c>
      <c r="C418" s="56" t="s">
        <v>845</v>
      </c>
      <c r="D418" s="62">
        <f t="shared" ref="D418:E418" si="117">D294+D411</f>
        <v>219919.2</v>
      </c>
      <c r="E418" s="62">
        <f t="shared" si="117"/>
        <v>542672.75</v>
      </c>
      <c r="F418" s="57">
        <f t="shared" si="81"/>
        <v>246.76006005842143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236972.40000000002</v>
      </c>
      <c r="E420" s="51">
        <f t="shared" si="118"/>
        <v>1104191.57</v>
      </c>
      <c r="F420" s="52">
        <f t="shared" ref="F420:F647" si="119">IF(D420&lt;&gt;0,IF(E420/D420&gt;=100,"&gt;&gt;100",E420/D420*100),"-")</f>
        <v>465.95787948301154</v>
      </c>
    </row>
    <row r="421" spans="1:6" ht="24" x14ac:dyDescent="0.2">
      <c r="A421" s="53">
        <v>81</v>
      </c>
      <c r="B421" s="232" t="s">
        <v>849</v>
      </c>
      <c r="C421" s="50" t="s">
        <v>850</v>
      </c>
      <c r="D421" s="51">
        <f t="shared" ref="D421:E421" si="120">D422+D427+D430+D434+D435+D442+D447+D455</f>
        <v>13935.89</v>
      </c>
      <c r="E421" s="51">
        <f t="shared" si="120"/>
        <v>0</v>
      </c>
      <c r="F421" s="52">
        <f t="shared" si="119"/>
        <v>0</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13935.89</v>
      </c>
      <c r="E434" s="242">
        <v>0</v>
      </c>
      <c r="F434" s="52">
        <f t="shared" si="119"/>
        <v>0</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223036.51</v>
      </c>
      <c r="E484" s="51">
        <f t="shared" si="137"/>
        <v>1104191.57</v>
      </c>
      <c r="F484" s="52">
        <f t="shared" si="119"/>
        <v>495.07211621989609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223036.51</v>
      </c>
      <c r="E495" s="51">
        <f t="shared" si="140"/>
        <v>1104191.57</v>
      </c>
      <c r="F495" s="52">
        <f t="shared" si="119"/>
        <v>495.07211621989609</v>
      </c>
    </row>
    <row r="496" spans="1:6" ht="12.75" customHeight="1" x14ac:dyDescent="0.2">
      <c r="A496" s="53">
        <v>8443</v>
      </c>
      <c r="B496" s="85" t="s">
        <v>999</v>
      </c>
      <c r="C496" s="50" t="s">
        <v>1000</v>
      </c>
      <c r="D496" s="242">
        <v>223036.51</v>
      </c>
      <c r="E496" s="242">
        <v>1104191.57</v>
      </c>
      <c r="F496" s="52">
        <f t="shared" si="119"/>
        <v>495.07211621989609</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23298.46</v>
      </c>
      <c r="E528" s="51">
        <f t="shared" si="148"/>
        <v>100336.03</v>
      </c>
      <c r="F528" s="52">
        <f t="shared" si="119"/>
        <v>430.65520210348672</v>
      </c>
    </row>
    <row r="529" spans="1:6" ht="24" x14ac:dyDescent="0.2">
      <c r="A529" s="53">
        <v>51</v>
      </c>
      <c r="B529" s="85" t="s">
        <v>1065</v>
      </c>
      <c r="C529" s="50" t="s">
        <v>1066</v>
      </c>
      <c r="D529" s="51">
        <f t="shared" ref="D529:E529" si="149">D530+D535+D538+D542+D543+D550+D555+D563</f>
        <v>20572.03</v>
      </c>
      <c r="E529" s="51">
        <f t="shared" si="149"/>
        <v>0</v>
      </c>
      <c r="F529" s="52">
        <f t="shared" si="119"/>
        <v>0</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13935.89</v>
      </c>
      <c r="E542" s="242">
        <v>0</v>
      </c>
      <c r="F542" s="52">
        <f t="shared" si="119"/>
        <v>0</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6636.14</v>
      </c>
      <c r="E550" s="51">
        <f t="shared" si="154"/>
        <v>0</v>
      </c>
      <c r="F550" s="52">
        <f t="shared" si="119"/>
        <v>0</v>
      </c>
    </row>
    <row r="551" spans="1:6" ht="12.75" customHeight="1" x14ac:dyDescent="0.2">
      <c r="A551" s="53">
        <v>5163</v>
      </c>
      <c r="B551" s="85" t="s">
        <v>1109</v>
      </c>
      <c r="C551" s="50" t="s">
        <v>1110</v>
      </c>
      <c r="D551" s="242">
        <v>6636.14</v>
      </c>
      <c r="E551" s="242">
        <v>0</v>
      </c>
      <c r="F551" s="52">
        <f t="shared" si="119"/>
        <v>0</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2726.43</v>
      </c>
      <c r="E593" s="51">
        <f t="shared" si="167"/>
        <v>100336.03</v>
      </c>
      <c r="F593" s="52">
        <f t="shared" si="119"/>
        <v>3680.1249252685748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2726.43</v>
      </c>
      <c r="E605" s="51">
        <f t="shared" si="171"/>
        <v>100336.03</v>
      </c>
      <c r="F605" s="52">
        <f t="shared" si="119"/>
        <v>3680.1249252685748</v>
      </c>
    </row>
    <row r="606" spans="1:6" ht="24" x14ac:dyDescent="0.2">
      <c r="A606" s="53">
        <v>5443</v>
      </c>
      <c r="B606" s="85" t="s">
        <v>1210</v>
      </c>
      <c r="C606" s="50" t="s">
        <v>1211</v>
      </c>
      <c r="D606" s="242">
        <v>2726.43</v>
      </c>
      <c r="E606" s="242">
        <v>100336.03</v>
      </c>
      <c r="F606" s="52">
        <f t="shared" si="119"/>
        <v>3680.1249252685748</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213673.94000000003</v>
      </c>
      <c r="E635" s="51">
        <f t="shared" si="178"/>
        <v>1003855.54</v>
      </c>
      <c r="F635" s="52">
        <f t="shared" si="119"/>
        <v>469.80719314671688</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13790.58</v>
      </c>
      <c r="E638" s="242">
        <v>13790.53</v>
      </c>
      <c r="F638" s="52">
        <f t="shared" si="119"/>
        <v>99.999637433668497</v>
      </c>
    </row>
    <row r="639" spans="1:6" ht="12.75" customHeight="1" x14ac:dyDescent="0.2">
      <c r="A639" s="53" t="s">
        <v>609</v>
      </c>
      <c r="B639" s="85" t="s">
        <v>1276</v>
      </c>
      <c r="C639" s="50" t="s">
        <v>1277</v>
      </c>
      <c r="D639" s="51">
        <f t="shared" ref="D639:E639" si="180">D412+D420</f>
        <v>2465447.7299999995</v>
      </c>
      <c r="E639" s="51">
        <f t="shared" si="180"/>
        <v>3617178.6900000004</v>
      </c>
      <c r="F639" s="52">
        <f t="shared" si="119"/>
        <v>146.71488046513974</v>
      </c>
    </row>
    <row r="640" spans="1:6" ht="12.75" customHeight="1" x14ac:dyDescent="0.2">
      <c r="A640" s="53" t="s">
        <v>609</v>
      </c>
      <c r="B640" s="85" t="s">
        <v>1278</v>
      </c>
      <c r="C640" s="50" t="s">
        <v>1279</v>
      </c>
      <c r="D640" s="51">
        <f t="shared" ref="D640:E640" si="181">D413+D528</f>
        <v>2604798.73</v>
      </c>
      <c r="E640" s="51">
        <f t="shared" si="181"/>
        <v>2938791.8699999996</v>
      </c>
      <c r="F640" s="52">
        <f t="shared" si="119"/>
        <v>112.82222446415273</v>
      </c>
    </row>
    <row r="641" spans="1:6" ht="12.75" customHeight="1" x14ac:dyDescent="0.2">
      <c r="A641" s="53" t="s">
        <v>609</v>
      </c>
      <c r="B641" s="85" t="s">
        <v>1280</v>
      </c>
      <c r="C641" s="50" t="s">
        <v>1281</v>
      </c>
      <c r="D641" s="51">
        <f t="shared" ref="D641:E641" si="182">IF(D639&gt;=D640,D639-D640,0)</f>
        <v>0</v>
      </c>
      <c r="E641" s="51">
        <f t="shared" si="182"/>
        <v>678386.82000000076</v>
      </c>
      <c r="F641" s="52" t="str">
        <f t="shared" si="119"/>
        <v>-</v>
      </c>
    </row>
    <row r="642" spans="1:6" ht="12.75" customHeight="1" x14ac:dyDescent="0.2">
      <c r="A642" s="53" t="s">
        <v>609</v>
      </c>
      <c r="B642" s="85" t="s">
        <v>1282</v>
      </c>
      <c r="C642" s="50" t="s">
        <v>1283</v>
      </c>
      <c r="D642" s="51">
        <f t="shared" ref="D642:E642" si="183">IF(D640&gt;=D639,D640-D639,0)</f>
        <v>139351.00000000047</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12766.859999999795</v>
      </c>
      <c r="E644" s="51">
        <f t="shared" si="185"/>
        <v>152110.86000000007</v>
      </c>
      <c r="F644" s="52">
        <f t="shared" si="119"/>
        <v>1191.4508344260257</v>
      </c>
    </row>
    <row r="645" spans="1:6" ht="24" x14ac:dyDescent="0.2">
      <c r="A645" s="53" t="s">
        <v>609</v>
      </c>
      <c r="B645" s="85" t="s">
        <v>1288</v>
      </c>
      <c r="C645" s="50" t="s">
        <v>1289</v>
      </c>
      <c r="D645" s="51">
        <f t="shared" ref="D645:E645" si="186">IF(D641+D643-D642-D644&gt;=0,D641+D643-D642-D644,0)</f>
        <v>0</v>
      </c>
      <c r="E645" s="51">
        <f t="shared" si="186"/>
        <v>526275.96000000066</v>
      </c>
      <c r="F645" s="52" t="str">
        <f t="shared" si="119"/>
        <v>-</v>
      </c>
    </row>
    <row r="646" spans="1:6" ht="24" x14ac:dyDescent="0.2">
      <c r="A646" s="53" t="s">
        <v>609</v>
      </c>
      <c r="B646" s="85" t="s">
        <v>1290</v>
      </c>
      <c r="C646" s="50" t="s">
        <v>1291</v>
      </c>
      <c r="D646" s="51">
        <f t="shared" ref="D646:E646" si="187">IF(D642+D644-D641-D643&gt;=0,D642+D644-D641-D643,0)</f>
        <v>152117.86000000025</v>
      </c>
      <c r="E646" s="51">
        <f t="shared" si="187"/>
        <v>0</v>
      </c>
      <c r="F646" s="52">
        <f t="shared" si="119"/>
        <v>0</v>
      </c>
    </row>
    <row r="647" spans="1:6" ht="24" x14ac:dyDescent="0.2">
      <c r="A647" s="55" t="s">
        <v>1292</v>
      </c>
      <c r="B647" s="233" t="s">
        <v>1293</v>
      </c>
      <c r="C647" s="56" t="s">
        <v>1292</v>
      </c>
      <c r="D647" s="243">
        <v>32227.34</v>
      </c>
      <c r="E647" s="243">
        <v>45056.79</v>
      </c>
      <c r="F647" s="57">
        <f t="shared" si="119"/>
        <v>139.80921168175843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202936.9</v>
      </c>
      <c r="E649" s="242">
        <v>223405.89</v>
      </c>
      <c r="F649" s="52">
        <f t="shared" ref="F649:F724" si="188">IF(D649&lt;&gt;0,IF(E649/D649&gt;=100,"&gt;&gt;100",E649/D649*100),"-")</f>
        <v>110.08638153041662</v>
      </c>
    </row>
    <row r="650" spans="1:6" ht="12.75" customHeight="1" x14ac:dyDescent="0.2">
      <c r="A650" s="53" t="s">
        <v>1297</v>
      </c>
      <c r="B650" s="85" t="s">
        <v>1298</v>
      </c>
      <c r="C650" s="50" t="s">
        <v>1297</v>
      </c>
      <c r="D650" s="242">
        <v>2860073.15</v>
      </c>
      <c r="E650" s="242">
        <v>4368829.79</v>
      </c>
      <c r="F650" s="52">
        <f t="shared" si="188"/>
        <v>152.75237942777792</v>
      </c>
    </row>
    <row r="651" spans="1:6" ht="12.75" customHeight="1" x14ac:dyDescent="0.2">
      <c r="A651" s="53" t="s">
        <v>1299</v>
      </c>
      <c r="B651" s="85" t="s">
        <v>1300</v>
      </c>
      <c r="C651" s="50" t="s">
        <v>1299</v>
      </c>
      <c r="D651" s="242">
        <v>2839604.16</v>
      </c>
      <c r="E651" s="242">
        <v>3997663.27</v>
      </c>
      <c r="F651" s="52">
        <f t="shared" si="188"/>
        <v>140.78241348963229</v>
      </c>
    </row>
    <row r="652" spans="1:6" ht="24" x14ac:dyDescent="0.2">
      <c r="A652" s="53">
        <v>11</v>
      </c>
      <c r="B652" s="85" t="s">
        <v>1301</v>
      </c>
      <c r="C652" s="50" t="s">
        <v>1302</v>
      </c>
      <c r="D652" s="51">
        <f t="shared" ref="D652:E652" si="189">+D649+D650-D651</f>
        <v>223405.88999999966</v>
      </c>
      <c r="E652" s="51">
        <f t="shared" si="189"/>
        <v>594572.40999999968</v>
      </c>
      <c r="F652" s="52">
        <f t="shared" si="188"/>
        <v>266.13998852044614</v>
      </c>
    </row>
    <row r="653" spans="1:6" ht="24" x14ac:dyDescent="0.2">
      <c r="A653" s="53" t="s">
        <v>609</v>
      </c>
      <c r="B653" s="85" t="s">
        <v>1303</v>
      </c>
      <c r="C653" s="50" t="s">
        <v>1304</v>
      </c>
      <c r="D653" s="262">
        <v>10</v>
      </c>
      <c r="E653" s="262">
        <v>10</v>
      </c>
      <c r="F653" s="52">
        <f t="shared" si="188"/>
        <v>100</v>
      </c>
    </row>
    <row r="654" spans="1:6" ht="24" x14ac:dyDescent="0.2">
      <c r="A654" s="53" t="s">
        <v>609</v>
      </c>
      <c r="B654" s="85" t="s">
        <v>1305</v>
      </c>
      <c r="C654" s="50" t="s">
        <v>1306</v>
      </c>
      <c r="D654" s="262">
        <v>13</v>
      </c>
      <c r="E654" s="262">
        <v>15</v>
      </c>
      <c r="F654" s="52">
        <f t="shared" si="188"/>
        <v>115.38461538461537</v>
      </c>
    </row>
    <row r="655" spans="1:6" ht="12.75" customHeight="1" x14ac:dyDescent="0.2">
      <c r="A655" s="53" t="s">
        <v>609</v>
      </c>
      <c r="B655" s="85" t="s">
        <v>1307</v>
      </c>
      <c r="C655" s="50" t="s">
        <v>1308</v>
      </c>
      <c r="D655" s="262">
        <v>10</v>
      </c>
      <c r="E655" s="262">
        <v>9</v>
      </c>
      <c r="F655" s="52">
        <f t="shared" si="188"/>
        <v>90</v>
      </c>
    </row>
    <row r="656" spans="1:6" ht="12.75" customHeight="1" x14ac:dyDescent="0.2">
      <c r="A656" s="53" t="s">
        <v>609</v>
      </c>
      <c r="B656" s="85" t="s">
        <v>1309</v>
      </c>
      <c r="C656" s="50" t="s">
        <v>1310</v>
      </c>
      <c r="D656" s="262">
        <v>12</v>
      </c>
      <c r="E656" s="262">
        <v>13</v>
      </c>
      <c r="F656" s="52">
        <f t="shared" si="188"/>
        <v>108.33333333333333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71.900000000000006</v>
      </c>
      <c r="E660" s="242">
        <v>76.41</v>
      </c>
      <c r="F660" s="52">
        <f t="shared" si="188"/>
        <v>106.27260083449235</v>
      </c>
    </row>
    <row r="661" spans="1:6" ht="12.75" customHeight="1" x14ac:dyDescent="0.2">
      <c r="A661" s="53">
        <v>63311</v>
      </c>
      <c r="B661" s="85" t="s">
        <v>1320</v>
      </c>
      <c r="C661" s="50" t="s">
        <v>1321</v>
      </c>
      <c r="D661" s="242">
        <v>167643.25</v>
      </c>
      <c r="E661" s="242">
        <v>324541</v>
      </c>
      <c r="F661" s="52">
        <f t="shared" si="188"/>
        <v>193.59025788392913</v>
      </c>
    </row>
    <row r="662" spans="1:6" ht="12.75" customHeight="1" x14ac:dyDescent="0.2">
      <c r="A662" s="53">
        <v>63312</v>
      </c>
      <c r="B662" s="85" t="s">
        <v>1322</v>
      </c>
      <c r="C662" s="50" t="s">
        <v>1323</v>
      </c>
      <c r="D662" s="242">
        <v>29862.63</v>
      </c>
      <c r="E662" s="242">
        <v>49300</v>
      </c>
      <c r="F662" s="52">
        <f t="shared" si="188"/>
        <v>165.08927713332685</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23890.11</v>
      </c>
      <c r="E673" s="242">
        <v>0</v>
      </c>
      <c r="F673" s="52">
        <f t="shared" si="188"/>
        <v>0</v>
      </c>
    </row>
    <row r="674" spans="1:6" ht="24" x14ac:dyDescent="0.2">
      <c r="A674" s="53">
        <v>63426</v>
      </c>
      <c r="B674" s="232" t="s">
        <v>1346</v>
      </c>
      <c r="C674" s="50" t="s">
        <v>1347</v>
      </c>
      <c r="D674" s="242">
        <v>95786.18</v>
      </c>
      <c r="E674" s="242">
        <v>4457</v>
      </c>
      <c r="F674" s="52">
        <f t="shared" si="188"/>
        <v>4.653072082005985</v>
      </c>
    </row>
    <row r="675" spans="1:6" ht="24" x14ac:dyDescent="0.2">
      <c r="A675" s="53">
        <v>63612</v>
      </c>
      <c r="B675" s="232" t="s">
        <v>1348</v>
      </c>
      <c r="C675" s="50" t="s">
        <v>1349</v>
      </c>
      <c r="D675" s="242">
        <v>1552.86</v>
      </c>
      <c r="E675" s="242">
        <v>2003.78</v>
      </c>
      <c r="F675" s="52">
        <f t="shared" si="188"/>
        <v>129.03803304869726</v>
      </c>
    </row>
    <row r="676" spans="1:6" ht="24" x14ac:dyDescent="0.2">
      <c r="A676" s="53">
        <v>63613</v>
      </c>
      <c r="B676" s="232" t="s">
        <v>1350</v>
      </c>
      <c r="C676" s="50" t="s">
        <v>1351</v>
      </c>
      <c r="D676" s="242">
        <v>398.17</v>
      </c>
      <c r="E676" s="242">
        <v>398.17</v>
      </c>
      <c r="F676" s="52">
        <f t="shared" si="188"/>
        <v>100</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31609.4</v>
      </c>
      <c r="E698" s="242">
        <v>40000</v>
      </c>
      <c r="F698" s="52">
        <f t="shared" si="188"/>
        <v>126.5446354565414</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49795.85</v>
      </c>
      <c r="E710" s="242">
        <v>53412.66</v>
      </c>
      <c r="F710" s="52">
        <f t="shared" si="188"/>
        <v>107.26327595572724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1061.78</v>
      </c>
      <c r="E716" s="242">
        <v>0</v>
      </c>
      <c r="F716" s="52">
        <f t="shared" si="188"/>
        <v>0</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8785.44</v>
      </c>
      <c r="E718" s="242">
        <v>9845.7900000000009</v>
      </c>
      <c r="F718" s="52">
        <f t="shared" si="188"/>
        <v>112.06940119106157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1563.47</v>
      </c>
      <c r="E720" s="242">
        <v>2381.2600000000002</v>
      </c>
      <c r="F720" s="52">
        <f t="shared" si="188"/>
        <v>152.30608838033351</v>
      </c>
    </row>
    <row r="721" spans="1:6" ht="12.75" customHeight="1" x14ac:dyDescent="0.2">
      <c r="A721" s="53" t="s">
        <v>1422</v>
      </c>
      <c r="B721" s="85" t="s">
        <v>1423</v>
      </c>
      <c r="C721" s="50" t="s">
        <v>1422</v>
      </c>
      <c r="D721" s="242">
        <v>15666.56</v>
      </c>
      <c r="E721" s="242">
        <v>24947.52</v>
      </c>
      <c r="F721" s="52">
        <f t="shared" si="188"/>
        <v>159.24057355284123</v>
      </c>
    </row>
    <row r="722" spans="1:6" ht="12.75" customHeight="1" x14ac:dyDescent="0.2">
      <c r="A722" s="53" t="s">
        <v>1424</v>
      </c>
      <c r="B722" s="85" t="s">
        <v>1425</v>
      </c>
      <c r="C722" s="50" t="s">
        <v>1424</v>
      </c>
      <c r="D722" s="242">
        <v>6004.33</v>
      </c>
      <c r="E722" s="242">
        <v>15860.01</v>
      </c>
      <c r="F722" s="52">
        <f t="shared" si="188"/>
        <v>264.14287689051071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6463.91</v>
      </c>
      <c r="F724" s="52" t="str">
        <f t="shared" si="188"/>
        <v>-</v>
      </c>
    </row>
    <row r="725" spans="1:6" ht="12.75" customHeight="1" x14ac:dyDescent="0.2">
      <c r="A725" s="53">
        <v>32911</v>
      </c>
      <c r="B725" s="85" t="s">
        <v>1430</v>
      </c>
      <c r="C725" s="50" t="s">
        <v>1431</v>
      </c>
      <c r="D725" s="242">
        <v>0</v>
      </c>
      <c r="E725" s="242">
        <v>6448.62</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1330.45</v>
      </c>
      <c r="E742" s="242">
        <v>13614.98</v>
      </c>
      <c r="F742" s="52">
        <f t="shared" si="190"/>
        <v>1023.3364651057911</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17140.150000000001</v>
      </c>
      <c r="E762" s="242">
        <v>22053.07</v>
      </c>
      <c r="F762" s="52">
        <f t="shared" si="190"/>
        <v>128.66322640116917</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398.17</v>
      </c>
      <c r="E764" s="242">
        <v>398.4</v>
      </c>
      <c r="F764" s="52">
        <f t="shared" si="190"/>
        <v>100.0577642715423</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9631.66</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22513.77</v>
      </c>
      <c r="E816" s="242">
        <v>18559.509999999998</v>
      </c>
      <c r="F816" s="52">
        <f t="shared" si="190"/>
        <v>82.436260119917719</v>
      </c>
    </row>
    <row r="817" spans="1:6" ht="12.75" customHeight="1" x14ac:dyDescent="0.2">
      <c r="A817" s="53" t="s">
        <v>1614</v>
      </c>
      <c r="B817" s="85" t="s">
        <v>1615</v>
      </c>
      <c r="C817" s="50" t="s">
        <v>1614</v>
      </c>
      <c r="D817" s="242">
        <v>132.72</v>
      </c>
      <c r="E817" s="242">
        <v>200</v>
      </c>
      <c r="F817" s="52">
        <f t="shared" si="190"/>
        <v>150.69318866787222</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24553.72</v>
      </c>
      <c r="E819" s="242">
        <v>27990.89</v>
      </c>
      <c r="F819" s="52">
        <f t="shared" si="190"/>
        <v>113.99857129591769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1008.69</v>
      </c>
      <c r="E823" s="242">
        <v>300</v>
      </c>
      <c r="F823" s="52">
        <f t="shared" si="190"/>
        <v>29.74154596555929</v>
      </c>
    </row>
    <row r="824" spans="1:6" ht="12.75" customHeight="1" x14ac:dyDescent="0.2">
      <c r="A824" s="53">
        <v>37221</v>
      </c>
      <c r="B824" s="85" t="s">
        <v>1628</v>
      </c>
      <c r="C824" s="50" t="s">
        <v>1629</v>
      </c>
      <c r="D824" s="242">
        <v>12169.75</v>
      </c>
      <c r="E824" s="242">
        <v>11093.23</v>
      </c>
      <c r="F824" s="52">
        <f t="shared" si="190"/>
        <v>91.154132171983804</v>
      </c>
    </row>
    <row r="825" spans="1:6" ht="12.75" customHeight="1" x14ac:dyDescent="0.2">
      <c r="A825" s="53" t="s">
        <v>1630</v>
      </c>
      <c r="B825" s="85" t="s">
        <v>1607</v>
      </c>
      <c r="C825" s="50" t="s">
        <v>1630</v>
      </c>
      <c r="D825" s="242">
        <v>9755.1299999999992</v>
      </c>
      <c r="E825" s="242">
        <v>10984.53</v>
      </c>
      <c r="F825" s="52">
        <f t="shared" si="190"/>
        <v>112.60259986284143</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13363.19</v>
      </c>
      <c r="E828" s="242">
        <v>20554.38</v>
      </c>
      <c r="F828" s="52">
        <f t="shared" si="190"/>
        <v>153.81342329189363</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58691.17</v>
      </c>
      <c r="E830" s="242">
        <v>54549</v>
      </c>
      <c r="F830" s="52">
        <f t="shared" si="190"/>
        <v>92.942430692726006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13935.89</v>
      </c>
      <c r="E850" s="242">
        <v>0</v>
      </c>
      <c r="F850" s="52">
        <f t="shared" si="190"/>
        <v>0</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223036.51</v>
      </c>
      <c r="E886" s="242">
        <v>1104191.57</v>
      </c>
      <c r="F886" s="52">
        <f t="shared" si="190"/>
        <v>495.07211621989609</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13935.89</v>
      </c>
      <c r="E919" s="242">
        <v>0</v>
      </c>
      <c r="F919" s="52">
        <f t="shared" si="190"/>
        <v>0</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6636.14</v>
      </c>
      <c r="E924" s="242">
        <v>0</v>
      </c>
      <c r="F924" s="52">
        <f t="shared" si="190"/>
        <v>0</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2726.43</v>
      </c>
      <c r="E954" s="242">
        <v>100336.03</v>
      </c>
      <c r="F954" s="52">
        <f t="shared" si="190"/>
        <v>3680.1249252685748</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7" workbookViewId="0">
      <selection activeCell="D304" sqref="D30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7588734.0700000003</v>
      </c>
      <c r="E6" s="229">
        <f t="shared" si="0"/>
        <v>9512728.3200000003</v>
      </c>
      <c r="F6" s="230">
        <f t="shared" ref="F6:F260" si="1">IF(D6&gt;0,IF(E6/D6&gt;=100,"&gt;&gt;100",E6/D6*100),"-")</f>
        <v>125.3532965083859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5705008.3700000001</v>
      </c>
      <c r="E7" s="104">
        <f t="shared" si="2"/>
        <v>6920520.9900000002</v>
      </c>
      <c r="F7" s="93">
        <f t="shared" si="1"/>
        <v>121.30606199268381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527085.01</v>
      </c>
      <c r="E8" s="104">
        <f>E9+E10-E11</f>
        <v>616785.01</v>
      </c>
      <c r="F8" s="93">
        <f t="shared" si="1"/>
        <v>117.0181276830468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527085.01</v>
      </c>
      <c r="E9" s="247">
        <v>616785.01</v>
      </c>
      <c r="F9" s="93">
        <f t="shared" si="1"/>
        <v>117.0181276830468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349846.1</v>
      </c>
      <c r="E10" s="247">
        <v>349846.1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349846.1</v>
      </c>
      <c r="E11" s="247">
        <v>349846.1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4453472.53</v>
      </c>
      <c r="E12" s="104">
        <f t="shared" si="3"/>
        <v>4751209.53</v>
      </c>
      <c r="F12" s="93">
        <f t="shared" si="1"/>
        <v>106.68550211086627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4175384.26</v>
      </c>
      <c r="E13" s="104">
        <f t="shared" si="4"/>
        <v>4396719.93</v>
      </c>
      <c r="F13" s="93">
        <f t="shared" si="1"/>
        <v>105.30096528169601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68532.639999999999</v>
      </c>
      <c r="E14" s="247">
        <v>68532.639999999999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1036022.52</v>
      </c>
      <c r="E15" s="247">
        <v>1072246.83</v>
      </c>
      <c r="F15" s="93">
        <f t="shared" si="1"/>
        <v>103.49647901476121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970487.38</v>
      </c>
      <c r="E16" s="247">
        <v>1148930.6200000001</v>
      </c>
      <c r="F16" s="93">
        <f t="shared" si="1"/>
        <v>118.38697170899843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3094256.13</v>
      </c>
      <c r="E17" s="247">
        <v>3261625.02</v>
      </c>
      <c r="F17" s="93">
        <f t="shared" si="1"/>
        <v>105.40901861281924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993914.41</v>
      </c>
      <c r="E18" s="247">
        <v>1154615.18</v>
      </c>
      <c r="F18" s="93">
        <f t="shared" si="1"/>
        <v>116.1684716896297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154616.98999999996</v>
      </c>
      <c r="E19" s="104">
        <f t="shared" si="5"/>
        <v>246538.62</v>
      </c>
      <c r="F19" s="93">
        <f t="shared" si="1"/>
        <v>159.451183210849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75172.87</v>
      </c>
      <c r="E20" s="247">
        <v>80258.23</v>
      </c>
      <c r="F20" s="93">
        <f t="shared" si="1"/>
        <v>106.76488738556876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21985.83</v>
      </c>
      <c r="E21" s="247">
        <v>22847.360000000001</v>
      </c>
      <c r="F21" s="93">
        <f t="shared" si="1"/>
        <v>103.91856936945297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14543.84</v>
      </c>
      <c r="E22" s="247">
        <v>14543.84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1109.06</v>
      </c>
      <c r="E24" s="247">
        <v>1109.06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87580.76</v>
      </c>
      <c r="E25" s="247">
        <v>172155.76</v>
      </c>
      <c r="F25" s="93">
        <f t="shared" si="1"/>
        <v>196.56801333991623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193633.97</v>
      </c>
      <c r="E26" s="247">
        <v>242700.47</v>
      </c>
      <c r="F26" s="93">
        <f t="shared" si="1"/>
        <v>125.33982028050139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239409.34</v>
      </c>
      <c r="E28" s="247">
        <v>287076.09999999998</v>
      </c>
      <c r="F28" s="93">
        <f t="shared" si="1"/>
        <v>119.91015053965729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6971.52</v>
      </c>
      <c r="E29" s="104">
        <f t="shared" si="6"/>
        <v>2323.84</v>
      </c>
      <c r="F29" s="93">
        <f t="shared" si="1"/>
        <v>33.333333333333329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23238.41</v>
      </c>
      <c r="E30" s="247">
        <v>23238.41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16266.89</v>
      </c>
      <c r="E34" s="247">
        <v>20914.57</v>
      </c>
      <c r="F34" s="93">
        <f t="shared" si="1"/>
        <v>128.5714110072669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987.59</v>
      </c>
      <c r="E36" s="247">
        <v>987.59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987.59</v>
      </c>
      <c r="E40" s="247">
        <v>987.59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1464.07</v>
      </c>
      <c r="E41" s="104">
        <f t="shared" si="8"/>
        <v>905.73999999999978</v>
      </c>
      <c r="F41" s="93">
        <f t="shared" si="1"/>
        <v>61.864528335393786</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2791.66</v>
      </c>
      <c r="E42" s="247">
        <v>2791.66</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1327.59</v>
      </c>
      <c r="E44" s="247">
        <v>1885.92</v>
      </c>
      <c r="F44" s="93">
        <f t="shared" si="1"/>
        <v>142.05590581429507</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115035.69000000006</v>
      </c>
      <c r="E45" s="104">
        <f t="shared" si="9"/>
        <v>104721.40000000002</v>
      </c>
      <c r="F45" s="93">
        <f t="shared" si="1"/>
        <v>91.033834803789986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6400.7</v>
      </c>
      <c r="E47" s="247">
        <v>6400.7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35934.699999999997</v>
      </c>
      <c r="E48" s="247">
        <v>35934.699999999997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385159.65</v>
      </c>
      <c r="E49" s="247">
        <v>411836.27</v>
      </c>
      <c r="F49" s="93">
        <f t="shared" si="1"/>
        <v>106.92612011668407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312459.36</v>
      </c>
      <c r="E50" s="247">
        <v>349450.27</v>
      </c>
      <c r="F50" s="93">
        <f t="shared" si="1"/>
        <v>111.83863079025701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15919.88</v>
      </c>
      <c r="E54" s="247">
        <v>16807.48</v>
      </c>
      <c r="F54" s="93">
        <f t="shared" si="1"/>
        <v>105.57541891019279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15919.88</v>
      </c>
      <c r="E55" s="247">
        <v>16807.48</v>
      </c>
      <c r="F55" s="93">
        <f t="shared" si="1"/>
        <v>105.57541891019279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724450.83</v>
      </c>
      <c r="E56" s="104">
        <f t="shared" si="11"/>
        <v>1552526.45</v>
      </c>
      <c r="F56" s="93">
        <f t="shared" si="1"/>
        <v>214.30390934882357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724450.83</v>
      </c>
      <c r="E57" s="247">
        <v>1552526.45</v>
      </c>
      <c r="F57" s="93">
        <f t="shared" si="1"/>
        <v>214.30390934882357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1883725.7</v>
      </c>
      <c r="E68" s="104">
        <f t="shared" si="13"/>
        <v>2592207.33</v>
      </c>
      <c r="F68" s="93">
        <f t="shared" si="1"/>
        <v>137.61065796363027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223405.88999999998</v>
      </c>
      <c r="E69" s="104">
        <f t="shared" si="14"/>
        <v>594572.40999999992</v>
      </c>
      <c r="F69" s="93">
        <f t="shared" si="1"/>
        <v>266.13998852044591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221788.65</v>
      </c>
      <c r="E70" s="104">
        <f t="shared" si="15"/>
        <v>591758.71</v>
      </c>
      <c r="F70" s="93">
        <f t="shared" si="1"/>
        <v>266.8119897028094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221788.65</v>
      </c>
      <c r="E72" s="247">
        <v>591758.71</v>
      </c>
      <c r="F72" s="93">
        <f t="shared" si="1"/>
        <v>266.8119897028094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1617.24</v>
      </c>
      <c r="E76" s="247">
        <v>2813.7</v>
      </c>
      <c r="F76" s="93">
        <f t="shared" si="1"/>
        <v>173.98159827854863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24384.48</v>
      </c>
      <c r="E78" s="104">
        <f>E79+SUM(E82:E84)-E85+E86</f>
        <v>25044.940000000002</v>
      </c>
      <c r="F78" s="93">
        <f t="shared" si="1"/>
        <v>102.70852607888297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1162.8599999999999</v>
      </c>
      <c r="E84" s="247">
        <v>1591.67</v>
      </c>
      <c r="F84" s="93">
        <f t="shared" si="1"/>
        <v>136.87546222245155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23221.62</v>
      </c>
      <c r="E86" s="247">
        <v>23453.27</v>
      </c>
      <c r="F86" s="93">
        <f t="shared" si="1"/>
        <v>100.99756175495078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20498.55</v>
      </c>
      <c r="E87" s="104">
        <f t="shared" si="17"/>
        <v>20498.55</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20498.55</v>
      </c>
      <c r="E88" s="104">
        <f t="shared" si="18"/>
        <v>20498.55</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5308.91</v>
      </c>
      <c r="E93" s="247">
        <v>5308.91</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15189.64</v>
      </c>
      <c r="E97" s="247">
        <v>15189.64</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1364689.89</v>
      </c>
      <c r="E134" s="104">
        <f t="shared" si="23"/>
        <v>1364689.89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1364689.89</v>
      </c>
      <c r="E135" s="104">
        <f t="shared" si="24"/>
        <v>1364689.89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1364689.89</v>
      </c>
      <c r="E139" s="247">
        <v>1364689.89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147138.58000000002</v>
      </c>
      <c r="E146" s="104">
        <f t="shared" si="26"/>
        <v>177229.41999999993</v>
      </c>
      <c r="F146" s="93">
        <f t="shared" si="1"/>
        <v>120.45067989646216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16751.07</v>
      </c>
      <c r="E147" s="247">
        <v>76988.899999999994</v>
      </c>
      <c r="F147" s="93">
        <f t="shared" si="1"/>
        <v>459.60586398361414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21545.24</v>
      </c>
      <c r="E158" s="247">
        <v>34984.03</v>
      </c>
      <c r="F158" s="93">
        <f t="shared" si="1"/>
        <v>162.37475191736084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346947.93</v>
      </c>
      <c r="E159" s="247">
        <v>303973.2</v>
      </c>
      <c r="F159" s="93">
        <f t="shared" si="1"/>
        <v>87.613492895028955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100.04</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25761.84</v>
      </c>
      <c r="E162" s="247">
        <v>26175.56</v>
      </c>
      <c r="F162" s="93">
        <f t="shared" si="1"/>
        <v>101.60594119053607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263967.53999999998</v>
      </c>
      <c r="E163" s="247">
        <v>264892.27</v>
      </c>
      <c r="F163" s="93">
        <f t="shared" si="1"/>
        <v>100.3503195885373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71380.97</v>
      </c>
      <c r="E164" s="104">
        <f t="shared" si="28"/>
        <v>365115.33</v>
      </c>
      <c r="F164" s="93">
        <f t="shared" si="1"/>
        <v>511.50233738768191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34064.22</v>
      </c>
      <c r="E165" s="247">
        <v>332554.96000000002</v>
      </c>
      <c r="F165" s="93">
        <f t="shared" si="1"/>
        <v>976.25884285622874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37316.75</v>
      </c>
      <c r="E166" s="247">
        <v>32560.37</v>
      </c>
      <c r="F166" s="93">
        <f t="shared" si="1"/>
        <v>87.254034716313726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32227.34</v>
      </c>
      <c r="E170" s="104">
        <f t="shared" si="29"/>
        <v>45056.79</v>
      </c>
      <c r="F170" s="93">
        <f t="shared" si="1"/>
        <v>139.80921168175843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32227.34</v>
      </c>
      <c r="E171" s="247">
        <v>45056.79</v>
      </c>
      <c r="F171" s="93">
        <f t="shared" si="1"/>
        <v>139.80921168175843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7588734.0699999994</v>
      </c>
      <c r="E175" s="104">
        <f t="shared" si="30"/>
        <v>9512728.3200000003</v>
      </c>
      <c r="F175" s="93">
        <f t="shared" si="1"/>
        <v>125.3532965083859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653391.9</v>
      </c>
      <c r="E176" s="104">
        <f t="shared" si="31"/>
        <v>1364581.72</v>
      </c>
      <c r="F176" s="93">
        <f t="shared" si="1"/>
        <v>208.84582744291745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140260.64000000001</v>
      </c>
      <c r="E177" s="104">
        <f t="shared" si="32"/>
        <v>116680.73</v>
      </c>
      <c r="F177" s="93">
        <f t="shared" si="1"/>
        <v>83.188505342624978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31405.66</v>
      </c>
      <c r="E178" s="247">
        <v>44865.17</v>
      </c>
      <c r="F178" s="93">
        <f t="shared" si="1"/>
        <v>142.85695635754828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32660.57</v>
      </c>
      <c r="E179" s="247">
        <v>27137.97</v>
      </c>
      <c r="F179" s="93">
        <f t="shared" si="1"/>
        <v>83.090925847283131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733.62</v>
      </c>
      <c r="E180" s="104">
        <f t="shared" si="33"/>
        <v>6593.0599999999995</v>
      </c>
      <c r="F180" s="93">
        <f t="shared" si="1"/>
        <v>898.70232545459498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628.12</v>
      </c>
      <c r="E182" s="247">
        <v>155.65</v>
      </c>
      <c r="F182" s="93">
        <f t="shared" si="1"/>
        <v>24.780296758581162</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105.5</v>
      </c>
      <c r="E183" s="247">
        <v>6437.41</v>
      </c>
      <c r="F183" s="93">
        <f t="shared" si="1"/>
        <v>6101.8104265402844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1165.97</v>
      </c>
      <c r="E186" s="247">
        <v>594.9</v>
      </c>
      <c r="F186" s="93">
        <f t="shared" si="1"/>
        <v>51.021895932142336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21435.08</v>
      </c>
      <c r="E187" s="247">
        <v>21157.72</v>
      </c>
      <c r="F187" s="93">
        <f t="shared" si="1"/>
        <v>98.706046350188572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52859.74</v>
      </c>
      <c r="E188" s="247">
        <v>16331.91</v>
      </c>
      <c r="F188" s="93">
        <f t="shared" si="1"/>
        <v>30.89668999506997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157371.94</v>
      </c>
      <c r="E189" s="247">
        <v>21008.94</v>
      </c>
      <c r="F189" s="93">
        <f t="shared" si="1"/>
        <v>13.349864022773057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355759.32</v>
      </c>
      <c r="E206" s="104">
        <f t="shared" si="37"/>
        <v>1226892.05</v>
      </c>
      <c r="F206" s="93">
        <f t="shared" si="1"/>
        <v>344.86575081153183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355759.32</v>
      </c>
      <c r="E207" s="104">
        <f t="shared" si="38"/>
        <v>1226892.05</v>
      </c>
      <c r="F207" s="93">
        <f t="shared" si="1"/>
        <v>344.86575081153183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132722.81</v>
      </c>
      <c r="E208" s="247">
        <v>0</v>
      </c>
      <c r="F208" s="93">
        <f t="shared" si="1"/>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223036.51</v>
      </c>
      <c r="E212" s="247">
        <v>1226892.05</v>
      </c>
      <c r="F212" s="93">
        <f t="shared" si="1"/>
        <v>550.08574605117349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6935342.169999999</v>
      </c>
      <c r="E237" s="104">
        <f t="shared" si="41"/>
        <v>8148146.6000000006</v>
      </c>
      <c r="F237" s="93">
        <f t="shared" si="1"/>
        <v>117.48730488376179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6867540.8199999994</v>
      </c>
      <c r="E238" s="104">
        <f t="shared" si="42"/>
        <v>7079197.8900000006</v>
      </c>
      <c r="F238" s="93">
        <f t="shared" si="1"/>
        <v>103.0819921649916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7527331.2699999996</v>
      </c>
      <c r="E239" s="104">
        <f t="shared" si="43"/>
        <v>8843179.9100000001</v>
      </c>
      <c r="F239" s="93">
        <f t="shared" si="1"/>
        <v>117.48094500961163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5702540.3300000001</v>
      </c>
      <c r="E240" s="247">
        <v>6918052.9400000004</v>
      </c>
      <c r="F240" s="93">
        <f t="shared" si="1"/>
        <v>121.31528300826591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1824790.94</v>
      </c>
      <c r="E241" s="247">
        <v>1925126.97</v>
      </c>
      <c r="F241" s="93">
        <f t="shared" si="1"/>
        <v>105.498494528913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659790.44999999995</v>
      </c>
      <c r="E242" s="104">
        <f t="shared" si="44"/>
        <v>1763982.02</v>
      </c>
      <c r="F242" s="93">
        <f t="shared" si="1"/>
        <v>267.35488820730887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659790.44999999995</v>
      </c>
      <c r="E243" s="247">
        <v>1763982.02</v>
      </c>
      <c r="F243" s="93">
        <f t="shared" si="1"/>
        <v>267.35488820730887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-152117.86000000034</v>
      </c>
      <c r="E245" s="104">
        <f t="shared" si="45"/>
        <v>526275.96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3800951.1999999997</v>
      </c>
      <c r="E246" s="104">
        <f t="shared" si="46"/>
        <v>5602127.29</v>
      </c>
      <c r="F246" s="93">
        <f t="shared" si="1"/>
        <v>147.38750894776024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3601067.78</v>
      </c>
      <c r="E247" s="247">
        <v>4398388.33</v>
      </c>
      <c r="F247" s="93">
        <f t="shared" si="1"/>
        <v>122.14122584496315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199883.42</v>
      </c>
      <c r="E249" s="247">
        <v>1203738.96</v>
      </c>
      <c r="F249" s="93">
        <f t="shared" si="1"/>
        <v>602.22051433780746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3953069.06</v>
      </c>
      <c r="E250" s="104">
        <f t="shared" si="47"/>
        <v>5075851.33</v>
      </c>
      <c r="F250" s="93">
        <f t="shared" si="1"/>
        <v>128.40279926705861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3953069.06</v>
      </c>
      <c r="E252" s="247">
        <v>5075851.33</v>
      </c>
      <c r="F252" s="93">
        <f t="shared" si="1"/>
        <v>128.40279926705861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148538.23999999999</v>
      </c>
      <c r="E255" s="247">
        <v>177557.42</v>
      </c>
      <c r="F255" s="93">
        <f t="shared" si="1"/>
        <v>119.53650453916784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71380.97</v>
      </c>
      <c r="E256" s="247">
        <v>365115.33</v>
      </c>
      <c r="F256" s="93">
        <f t="shared" si="1"/>
        <v>511.50233738768191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57097.63</v>
      </c>
      <c r="E259" s="104">
        <f t="shared" si="49"/>
        <v>57211.63</v>
      </c>
      <c r="F259" s="93">
        <f t="shared" si="1"/>
        <v>100.19965802433481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57097.63</v>
      </c>
      <c r="E260" s="248">
        <v>57211.63</v>
      </c>
      <c r="F260" s="97">
        <f t="shared" si="1"/>
        <v>100.19965802433481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20498.55</v>
      </c>
      <c r="E262" s="247">
        <v>20498.55</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411106.12</v>
      </c>
      <c r="E264" s="247">
        <v>442121.69</v>
      </c>
      <c r="F264" s="93">
        <f t="shared" si="50"/>
        <v>107.5444194311678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71380.97</v>
      </c>
      <c r="E266" s="247">
        <v>365115.33</v>
      </c>
      <c r="F266" s="93">
        <f t="shared" si="50"/>
        <v>511.50233738768191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17620.349999999999</v>
      </c>
      <c r="E268" s="247">
        <v>14614.11</v>
      </c>
      <c r="F268" s="93">
        <f t="shared" si="50"/>
        <v>82.938817900893014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4478.51</v>
      </c>
      <c r="E269" s="247">
        <v>6935.21</v>
      </c>
      <c r="F269" s="93">
        <f t="shared" si="50"/>
        <v>154.85529785576006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1122.76</v>
      </c>
      <c r="E271" s="247">
        <v>1903.95</v>
      </c>
      <c r="F271" s="93">
        <f t="shared" si="50"/>
        <v>169.57764793900745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122314.86</v>
      </c>
      <c r="E287" s="247">
        <v>93048.46</v>
      </c>
      <c r="F287" s="93">
        <f t="shared" si="50"/>
        <v>76.072899073751145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17945.78</v>
      </c>
      <c r="E288" s="247">
        <v>23632.27</v>
      </c>
      <c r="F288" s="93">
        <f t="shared" si="50"/>
        <v>131.68705957612318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157371.94</v>
      </c>
      <c r="E289" s="247">
        <v>21008.94</v>
      </c>
      <c r="F289" s="93">
        <f t="shared" si="50"/>
        <v>13.349864022773057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355759.32</v>
      </c>
      <c r="E293" s="247">
        <v>1226892.05</v>
      </c>
      <c r="F293" s="93">
        <f t="shared" si="50"/>
        <v>344.86575081153183</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41132.68</v>
      </c>
      <c r="E297" s="247">
        <v>5037.29</v>
      </c>
      <c r="F297" s="93">
        <f t="shared" si="50"/>
        <v>12.246442488065451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7822.55</v>
      </c>
      <c r="E298" s="247">
        <v>7173.04</v>
      </c>
      <c r="F298" s="93">
        <f t="shared" si="50"/>
        <v>91.696953039609838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3798.33</v>
      </c>
      <c r="E299" s="247">
        <v>4121.58</v>
      </c>
      <c r="F299" s="93">
        <f t="shared" si="50"/>
        <v>108.51031900861695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603564</v>
      </c>
      <c r="E5" s="79">
        <f t="shared" si="0"/>
        <v>688040.71</v>
      </c>
      <c r="F5" s="80">
        <f t="shared" ref="F5:F141" si="1">IF(D5&gt;0,IF(E5/D5&gt;=100,"&gt;&gt;100",E5/D5*100),"-")</f>
        <v>113.99631356409594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168676</v>
      </c>
      <c r="E6" s="81">
        <f t="shared" si="2"/>
        <v>211942.83</v>
      </c>
      <c r="F6" s="63">
        <f t="shared" si="1"/>
        <v>125.65085133628968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168676</v>
      </c>
      <c r="E7" s="249">
        <v>211318.83</v>
      </c>
      <c r="F7" s="63">
        <f t="shared" si="1"/>
        <v>125.28091133296971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624</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434888</v>
      </c>
      <c r="E13" s="81">
        <f t="shared" si="4"/>
        <v>476097.88</v>
      </c>
      <c r="F13" s="63">
        <f t="shared" si="1"/>
        <v>109.47597542355734</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434888</v>
      </c>
      <c r="E16" s="249">
        <v>476097.88</v>
      </c>
      <c r="F16" s="63">
        <f t="shared" si="1"/>
        <v>109.47597542355734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41320</v>
      </c>
      <c r="E28" s="81">
        <f t="shared" si="6"/>
        <v>796.34</v>
      </c>
      <c r="F28" s="63">
        <f t="shared" si="1"/>
        <v>1.9272507260406584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39180</v>
      </c>
      <c r="E30" s="249">
        <v>0</v>
      </c>
      <c r="F30" s="63">
        <f t="shared" si="1"/>
        <v>0</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2140</v>
      </c>
      <c r="E34" s="249">
        <v>796.34</v>
      </c>
      <c r="F34" s="63">
        <f t="shared" si="1"/>
        <v>37.212149532710285</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10503</v>
      </c>
      <c r="E35" s="81">
        <f t="shared" si="7"/>
        <v>5135.0600000000004</v>
      </c>
      <c r="F35" s="63">
        <f t="shared" si="1"/>
        <v>48.891364372084176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10503</v>
      </c>
      <c r="E74" s="249">
        <v>5135.0600000000004</v>
      </c>
      <c r="F74" s="63">
        <f t="shared" si="1"/>
        <v>48.891364372084176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24701</v>
      </c>
      <c r="E75" s="81">
        <f t="shared" si="15"/>
        <v>29179.670000000002</v>
      </c>
      <c r="F75" s="63">
        <f t="shared" si="1"/>
        <v>118.13153313631028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9590</v>
      </c>
      <c r="E76" s="249">
        <v>10029.86</v>
      </c>
      <c r="F76" s="63">
        <f t="shared" si="1"/>
        <v>104.58665276329511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15111</v>
      </c>
      <c r="E78" s="249">
        <v>19149.810000000001</v>
      </c>
      <c r="F78" s="63">
        <f t="shared" si="1"/>
        <v>126.7276156442327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1159207</v>
      </c>
      <c r="E82" s="81">
        <f t="shared" si="16"/>
        <v>811457.20000000007</v>
      </c>
      <c r="F82" s="63">
        <f t="shared" si="1"/>
        <v>70.001061070197139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98208</v>
      </c>
      <c r="E83" s="249">
        <v>379323.61</v>
      </c>
      <c r="F83" s="63">
        <f t="shared" si="1"/>
        <v>386.24512259693711</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971281</v>
      </c>
      <c r="E84" s="249">
        <v>388657.03</v>
      </c>
      <c r="F84" s="63">
        <f t="shared" si="1"/>
        <v>40.014890644417015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2630</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59572</v>
      </c>
      <c r="E86" s="249">
        <v>29356.15</v>
      </c>
      <c r="F86" s="63">
        <f t="shared" si="1"/>
        <v>49.278436178070237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27516</v>
      </c>
      <c r="E88" s="249">
        <v>14120.41</v>
      </c>
      <c r="F88" s="63">
        <f t="shared" si="1"/>
        <v>51.317088239569706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389640</v>
      </c>
      <c r="E107" s="81">
        <f t="shared" si="21"/>
        <v>873879.62</v>
      </c>
      <c r="F107" s="63">
        <f t="shared" si="1"/>
        <v>224.27872395031309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386985</v>
      </c>
      <c r="E108" s="249">
        <v>869898</v>
      </c>
      <c r="F108" s="63">
        <f t="shared" si="1"/>
        <v>224.78855769603473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2655</v>
      </c>
      <c r="E109" s="249">
        <v>3981.62</v>
      </c>
      <c r="F109" s="63">
        <f t="shared" si="1"/>
        <v>149.96685499058378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311256.89</v>
      </c>
      <c r="E114" s="81">
        <f t="shared" si="22"/>
        <v>390619.04</v>
      </c>
      <c r="F114" s="63">
        <f t="shared" si="1"/>
        <v>125.49731509557908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282166.89</v>
      </c>
      <c r="E115" s="81">
        <f t="shared" si="23"/>
        <v>357021.61</v>
      </c>
      <c r="F115" s="63">
        <f t="shared" si="1"/>
        <v>126.52852714221714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269102.89</v>
      </c>
      <c r="E116" s="249">
        <v>340277.7</v>
      </c>
      <c r="F116" s="63">
        <f t="shared" si="1"/>
        <v>126.44892070835805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13064</v>
      </c>
      <c r="E117" s="249">
        <v>16743.91</v>
      </c>
      <c r="F117" s="63">
        <f t="shared" si="1"/>
        <v>128.16832516840171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3542</v>
      </c>
      <c r="E118" s="81">
        <f t="shared" si="24"/>
        <v>5306.54</v>
      </c>
      <c r="F118" s="63">
        <f t="shared" si="1"/>
        <v>149.81761716544327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3542</v>
      </c>
      <c r="E119" s="249">
        <v>5306.54</v>
      </c>
      <c r="F119" s="63">
        <f t="shared" si="1"/>
        <v>149.81761716544327</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25548</v>
      </c>
      <c r="E122" s="81">
        <f t="shared" si="25"/>
        <v>28290.89</v>
      </c>
      <c r="F122" s="63">
        <f t="shared" si="1"/>
        <v>110.73622201346484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25548</v>
      </c>
      <c r="E123" s="249">
        <v>28290.89</v>
      </c>
      <c r="F123" s="63">
        <f t="shared" si="1"/>
        <v>110.73622201346484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41308.380000000005</v>
      </c>
      <c r="E129" s="81">
        <f t="shared" si="26"/>
        <v>39348.199999999997</v>
      </c>
      <c r="F129" s="63">
        <f t="shared" si="1"/>
        <v>95.254764287536801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22660</v>
      </c>
      <c r="E138" s="249">
        <v>18766.509999999998</v>
      </c>
      <c r="F138" s="63">
        <f t="shared" si="1"/>
        <v>82.817784642541909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18648.38</v>
      </c>
      <c r="E140" s="249">
        <v>20581.689999999999</v>
      </c>
      <c r="F140" s="63">
        <f t="shared" si="1"/>
        <v>110.36717398508608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2581500.27</v>
      </c>
      <c r="E141" s="106">
        <f t="shared" si="28"/>
        <v>2838455.8400000003</v>
      </c>
      <c r="F141" s="82">
        <f t="shared" si="1"/>
        <v>109.95373012298775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89700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89700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89700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89700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653391.91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3958051.48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1386555.51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468374.92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597279.5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26354.51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40801.85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30649.96</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79404.149999999994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115010.63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28679.99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1466077.07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1105418.8999999999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1105418.8999999999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3246861.67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1410135.4300000002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454915.41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602802.11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20495.07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40801.85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30649.96</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79975.22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115287.99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65207.82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1602440.07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234286.17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234286.17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1364581.7199999997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114057.40000000001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93048.46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21232.9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21232.9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27140.13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26891.65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248.48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6590.9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6590.9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594.9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594.9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21157.72</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21157.72</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16331.91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16331.91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21008.94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20608.939999999999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400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1250524.32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23632.27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1226892.05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36071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2024-02-20T07:55:14Z</dcterms:modified>
</cp:coreProperties>
</file>